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79" i="1" l="1"/>
  <c r="M75" i="1" s="1"/>
  <c r="M63" i="1"/>
  <c r="M53" i="1"/>
  <c r="M46" i="1"/>
  <c r="L46" i="1"/>
  <c r="M37" i="1"/>
  <c r="M27" i="1"/>
  <c r="M17" i="1"/>
  <c r="M11" i="1"/>
  <c r="K10" i="1"/>
  <c r="M10" i="1" l="1"/>
  <c r="M84" i="1" s="1"/>
  <c r="K79" i="1"/>
  <c r="K75" i="1" s="1"/>
  <c r="K63" i="1"/>
  <c r="K53" i="1"/>
  <c r="K37" i="1"/>
  <c r="K27" i="1"/>
  <c r="K17" i="1"/>
  <c r="K11" i="1"/>
  <c r="L79" i="1"/>
  <c r="L75" i="1"/>
  <c r="L63" i="1"/>
  <c r="L53" i="1"/>
  <c r="L37" i="1"/>
  <c r="L27" i="1"/>
  <c r="L17" i="1"/>
  <c r="L11" i="1"/>
  <c r="J11" i="1"/>
  <c r="L10" i="1" l="1"/>
  <c r="K46" i="1"/>
  <c r="K84" i="1" l="1"/>
  <c r="J79" i="1"/>
  <c r="J75" i="1" s="1"/>
  <c r="J82" i="1"/>
  <c r="J71" i="1"/>
  <c r="J68" i="1"/>
  <c r="J63" i="1"/>
  <c r="J53" i="1"/>
  <c r="J46" i="1"/>
  <c r="J37" i="1"/>
  <c r="J27" i="1"/>
  <c r="J17" i="1"/>
  <c r="J10" i="1" l="1"/>
  <c r="J84" i="1" s="1"/>
  <c r="H11" i="1" l="1"/>
  <c r="I63" i="1"/>
  <c r="I53" i="1"/>
  <c r="I37" i="1"/>
  <c r="I27" i="1"/>
  <c r="I17" i="1"/>
  <c r="I11" i="1"/>
  <c r="I82" i="1"/>
  <c r="I79" i="1"/>
  <c r="I75" i="1" s="1"/>
  <c r="I71" i="1"/>
  <c r="I68" i="1"/>
  <c r="I46" i="1"/>
  <c r="I10" i="1" l="1"/>
  <c r="I84" i="1" s="1"/>
  <c r="H82" i="1"/>
  <c r="H79" i="1"/>
  <c r="H75" i="1"/>
  <c r="H71" i="1"/>
  <c r="H68" i="1"/>
  <c r="H63" i="1"/>
  <c r="H53" i="1"/>
  <c r="H46" i="1"/>
  <c r="H37" i="1"/>
  <c r="H27" i="1"/>
  <c r="H17" i="1"/>
  <c r="H10" i="1" l="1"/>
  <c r="H84" i="1" s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C10" i="1" s="1"/>
  <c r="D84" i="1" l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76" i="1"/>
  <c r="B84" i="1" l="1"/>
  <c r="N75" i="1"/>
  <c r="N11" i="1" l="1"/>
  <c r="L84" i="1"/>
  <c r="N10" i="1" l="1"/>
  <c r="N84" i="1" s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<sst xmlns="http://schemas.openxmlformats.org/spreadsheetml/2006/main" count="103" uniqueCount="102">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</sst>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BreakPreview" topLeftCell="B49" zoomScale="60" zoomScaleNormal="118" workbookViewId="0">
      <selection activeCell="K16" sqref="K16"/>
    </sheetView>
  </sheetViews>
  <sheetFormatPr baseColWidth="10" defaultRowHeight="15" x14ac:dyDescent="0.25"/>
  <cols>
    <col min="1" max="1" width="71.85546875" customWidth="1"/>
    <col min="2" max="8" width="15.28515625" bestFit="1" customWidth="1"/>
    <col min="9" max="11" width="15.140625" bestFit="1" customWidth="1"/>
    <col min="12" max="12" width="15.28515625" bestFit="1" customWidth="1"/>
    <col min="13" max="13" width="16.85546875" bestFit="1" customWidth="1"/>
    <col min="14" max="14" width="16.57031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27">
        <f>SUM(C11+C17+C27+C37+C46+C53+C63+C68+C71)</f>
        <v>270843357</v>
      </c>
      <c r="D10" s="27">
        <f t="shared" si="0"/>
        <v>274712087</v>
      </c>
      <c r="E10" s="27">
        <f t="shared" si="0"/>
        <v>297103555</v>
      </c>
      <c r="F10" s="27">
        <f t="shared" si="0"/>
        <v>377254492</v>
      </c>
      <c r="G10" s="27">
        <f t="shared" si="0"/>
        <v>284002165</v>
      </c>
      <c r="H10" s="27">
        <f>SUM(H11+H17+H27+H37+H46+H53+H63+H68+H71)</f>
        <v>283933844</v>
      </c>
      <c r="I10" s="27">
        <f>SUM(I11+I17+I27+I37+I46+I53+I63+I68+I71)</f>
        <v>325189143</v>
      </c>
      <c r="J10" s="27">
        <f>SUM(J11+J17+J27+J37+J46+J53+J63+J68+J71)</f>
        <v>234307366</v>
      </c>
      <c r="K10" s="27">
        <f>SUM(K11+K17+K27+K37+K46+K53+K63+K68+K71)</f>
        <v>355686414</v>
      </c>
      <c r="L10" s="9">
        <f>+L11+L17+L27+L37+L46+L53+L63+L68+L71</f>
        <v>528805866</v>
      </c>
      <c r="M10" s="9">
        <f>+M11+M17+M27+M37+M46+M53+M63+M68+M71</f>
        <v>1080416059</v>
      </c>
      <c r="N10" s="8">
        <f>SUM(B10:M10)</f>
        <v>4540422642</v>
      </c>
    </row>
    <row r="11" spans="1:14" x14ac:dyDescent="0.25">
      <c r="A11" s="10" t="s">
        <v>19</v>
      </c>
      <c r="B11" s="8">
        <f t="shared" ref="B11:G11" si="1">SUM(B12:B16)</f>
        <v>142347786</v>
      </c>
      <c r="C11" s="8">
        <f t="shared" si="1"/>
        <v>139342210</v>
      </c>
      <c r="D11" s="8">
        <f t="shared" si="1"/>
        <v>143781785</v>
      </c>
      <c r="E11" s="8">
        <f t="shared" si="1"/>
        <v>135139431</v>
      </c>
      <c r="F11" s="8">
        <f t="shared" si="1"/>
        <v>138606400</v>
      </c>
      <c r="G11" s="8">
        <f t="shared" si="1"/>
        <v>137821522</v>
      </c>
      <c r="H11" s="8">
        <f>SUM(H12:H16)</f>
        <v>130432615</v>
      </c>
      <c r="I11" s="8">
        <f>SUM(I12:I16)</f>
        <v>136246179</v>
      </c>
      <c r="J11" s="8">
        <f>SUM(J12:J16)</f>
        <v>136317968</v>
      </c>
      <c r="K11" s="8">
        <f>SUM(K12:K16)</f>
        <v>128958684</v>
      </c>
      <c r="L11" s="8">
        <f t="shared" ref="L11:M11" si="2">SUM(L12:L16)</f>
        <v>128527351</v>
      </c>
      <c r="M11" s="8">
        <f t="shared" si="2"/>
        <v>185641100</v>
      </c>
      <c r="N11" s="8">
        <f>SUM(B11:M11)</f>
        <v>1683163031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117525425</v>
      </c>
      <c r="H12" s="26">
        <v>110812634</v>
      </c>
      <c r="I12" s="26">
        <v>115092932</v>
      </c>
      <c r="J12" s="26">
        <v>114090038</v>
      </c>
      <c r="K12" s="1">
        <v>108142939</v>
      </c>
      <c r="L12" s="1">
        <v>106810355</v>
      </c>
      <c r="M12" s="1">
        <v>153838482</v>
      </c>
      <c r="N12" s="8">
        <f>SUM(B12:M12)</f>
        <v>1419770808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4378902</v>
      </c>
      <c r="H13" s="26">
        <v>4254881</v>
      </c>
      <c r="I13" s="26">
        <v>5663204</v>
      </c>
      <c r="J13" s="26">
        <v>6572339</v>
      </c>
      <c r="K13" s="1">
        <v>5647130</v>
      </c>
      <c r="L13" s="26">
        <v>6632309</v>
      </c>
      <c r="M13" s="26">
        <v>3735492</v>
      </c>
      <c r="N13" s="8">
        <f t="shared" ref="N13:N76" si="3">SUM(B13:M13)</f>
        <v>66448770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1419556</v>
      </c>
      <c r="H14" s="26">
        <v>852758</v>
      </c>
      <c r="I14" s="26">
        <v>980667</v>
      </c>
      <c r="J14" s="26">
        <v>1174123</v>
      </c>
      <c r="K14" s="1">
        <v>690039</v>
      </c>
      <c r="L14" s="26">
        <v>675424</v>
      </c>
      <c r="M14" s="26">
        <v>2140189</v>
      </c>
      <c r="N14" s="8">
        <f t="shared" si="3"/>
        <v>12353369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1">
        <v>0</v>
      </c>
      <c r="M15" s="26">
        <v>12356000</v>
      </c>
      <c r="N15" s="8">
        <f t="shared" si="3"/>
        <v>12356000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14497639</v>
      </c>
      <c r="H16" s="26">
        <v>14512342</v>
      </c>
      <c r="I16" s="26">
        <v>14509376</v>
      </c>
      <c r="J16" s="26">
        <v>14481468</v>
      </c>
      <c r="K16" s="1">
        <v>14478576</v>
      </c>
      <c r="L16" s="26">
        <v>14409263</v>
      </c>
      <c r="M16" s="26">
        <v>13570937</v>
      </c>
      <c r="N16" s="8">
        <f t="shared" si="3"/>
        <v>172234084</v>
      </c>
    </row>
    <row r="17" spans="1:14" x14ac:dyDescent="0.25">
      <c r="A17" s="10" t="s">
        <v>25</v>
      </c>
      <c r="B17" s="8">
        <f t="shared" ref="B17:H17" si="4">SUM(B18:B26)</f>
        <v>78809630</v>
      </c>
      <c r="C17" s="8">
        <f t="shared" si="4"/>
        <v>85290683</v>
      </c>
      <c r="D17" s="8">
        <f t="shared" si="4"/>
        <v>76695550</v>
      </c>
      <c r="E17" s="8">
        <f t="shared" si="4"/>
        <v>110892945</v>
      </c>
      <c r="F17" s="8">
        <f t="shared" si="4"/>
        <v>137416371</v>
      </c>
      <c r="G17" s="8">
        <f t="shared" si="4"/>
        <v>69683551</v>
      </c>
      <c r="H17" s="8">
        <f t="shared" si="4"/>
        <v>103270342</v>
      </c>
      <c r="I17" s="8">
        <f>SUM(I18:I26)</f>
        <v>68919385</v>
      </c>
      <c r="J17" s="8">
        <f>SUM(J18:J26)</f>
        <v>70998919</v>
      </c>
      <c r="K17" s="8">
        <f>SUM(K18:K26)</f>
        <v>86194050</v>
      </c>
      <c r="L17" s="8">
        <f t="shared" ref="L17:M17" si="5">SUM(L18:L26)</f>
        <v>103975930</v>
      </c>
      <c r="M17" s="8">
        <f t="shared" si="5"/>
        <v>119642599</v>
      </c>
      <c r="N17" s="8">
        <f t="shared" si="3"/>
        <v>1111789955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52729591</v>
      </c>
      <c r="H18" s="26">
        <v>72789533</v>
      </c>
      <c r="I18" s="26">
        <v>49702511</v>
      </c>
      <c r="J18" s="26">
        <v>53745721</v>
      </c>
      <c r="K18" s="26">
        <v>65015177</v>
      </c>
      <c r="L18" s="26">
        <v>78323278</v>
      </c>
      <c r="M18" s="26">
        <v>66478573</v>
      </c>
      <c r="N18" s="8">
        <f t="shared" si="3"/>
        <v>827224369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26">
        <v>95300</v>
      </c>
      <c r="J19" s="26">
        <v>446780</v>
      </c>
      <c r="K19" s="26">
        <v>1863662</v>
      </c>
      <c r="L19" s="26">
        <v>5799652</v>
      </c>
      <c r="M19" s="26">
        <v>3752192</v>
      </c>
      <c r="N19" s="8">
        <f t="shared" si="3"/>
        <v>20609345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49362</v>
      </c>
      <c r="H20" s="26">
        <v>160158</v>
      </c>
      <c r="I20" s="26">
        <v>46000</v>
      </c>
      <c r="J20" s="26">
        <v>2565</v>
      </c>
      <c r="K20" s="1">
        <v>295754</v>
      </c>
      <c r="L20" s="26">
        <v>304020</v>
      </c>
      <c r="M20" s="26">
        <v>310419</v>
      </c>
      <c r="N20" s="8">
        <f t="shared" si="3"/>
        <v>1930545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4220</v>
      </c>
      <c r="H21" s="26">
        <v>171226</v>
      </c>
      <c r="I21" s="26">
        <v>4041274</v>
      </c>
      <c r="J21" s="26">
        <v>3867680</v>
      </c>
      <c r="K21" s="26">
        <v>628996</v>
      </c>
      <c r="L21" s="26">
        <v>4402230</v>
      </c>
      <c r="M21" s="26">
        <v>7884860</v>
      </c>
      <c r="N21" s="8">
        <f t="shared" si="3"/>
        <v>28738380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11995104</v>
      </c>
      <c r="G22" s="26">
        <v>9345676</v>
      </c>
      <c r="H22" s="26">
        <v>23596315</v>
      </c>
      <c r="I22" s="26">
        <v>2217430</v>
      </c>
      <c r="J22" s="26">
        <v>4590889</v>
      </c>
      <c r="K22" s="26">
        <v>8335605</v>
      </c>
      <c r="L22" s="26">
        <v>4952563</v>
      </c>
      <c r="M22" s="26">
        <v>24770137</v>
      </c>
      <c r="N22" s="8">
        <f t="shared" si="3"/>
        <v>123145049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26">
        <v>33836</v>
      </c>
      <c r="J23" s="26">
        <v>90000</v>
      </c>
      <c r="K23" s="26">
        <v>3150579</v>
      </c>
      <c r="L23" s="26">
        <v>2171756</v>
      </c>
      <c r="M23" s="26">
        <v>2111757</v>
      </c>
      <c r="N23" s="8">
        <f t="shared" si="3"/>
        <v>9440836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1167442</v>
      </c>
      <c r="H24" s="26">
        <v>477160</v>
      </c>
      <c r="I24" s="26">
        <v>1534408</v>
      </c>
      <c r="J24" s="26">
        <v>32825</v>
      </c>
      <c r="K24" s="26">
        <v>289735</v>
      </c>
      <c r="L24" s="1">
        <v>1201838</v>
      </c>
      <c r="M24" s="26">
        <v>2716909</v>
      </c>
      <c r="N24" s="8">
        <f t="shared" si="3"/>
        <v>11422083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4468253</v>
      </c>
      <c r="H25" s="26">
        <v>5032335</v>
      </c>
      <c r="I25" s="26">
        <v>10755226</v>
      </c>
      <c r="J25" s="26">
        <v>5029784</v>
      </c>
      <c r="K25" s="1">
        <v>5987534</v>
      </c>
      <c r="L25" s="1">
        <v>6746289</v>
      </c>
      <c r="M25" s="26">
        <v>9555847</v>
      </c>
      <c r="N25" s="8">
        <f t="shared" si="3"/>
        <v>81091288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679982</v>
      </c>
      <c r="H26" s="26">
        <v>109867</v>
      </c>
      <c r="I26" s="26">
        <v>493400</v>
      </c>
      <c r="J26" s="26">
        <v>3192675</v>
      </c>
      <c r="K26" s="1">
        <v>627008</v>
      </c>
      <c r="L26" s="1">
        <v>74304</v>
      </c>
      <c r="M26" s="26">
        <v>2061905</v>
      </c>
      <c r="N26" s="8">
        <f t="shared" si="3"/>
        <v>8188060</v>
      </c>
    </row>
    <row r="27" spans="1:14" x14ac:dyDescent="0.25">
      <c r="A27" s="10" t="s">
        <v>35</v>
      </c>
      <c r="B27" s="8">
        <f t="shared" ref="B27:H27" si="6">SUM(B28:B36)</f>
        <v>3743154</v>
      </c>
      <c r="C27" s="8">
        <f t="shared" si="6"/>
        <v>4276409</v>
      </c>
      <c r="D27" s="8">
        <f t="shared" si="6"/>
        <v>29008686</v>
      </c>
      <c r="E27" s="8">
        <f t="shared" si="6"/>
        <v>15793177</v>
      </c>
      <c r="F27" s="8">
        <f t="shared" si="6"/>
        <v>24146554</v>
      </c>
      <c r="G27" s="8">
        <f t="shared" si="6"/>
        <v>20817197</v>
      </c>
      <c r="H27" s="8">
        <f t="shared" si="6"/>
        <v>17327245</v>
      </c>
      <c r="I27" s="8">
        <f>SUM(I28:I36)</f>
        <v>24835172</v>
      </c>
      <c r="J27" s="8">
        <f>SUM(J28:J36)</f>
        <v>16335528</v>
      </c>
      <c r="K27" s="8">
        <f>SUM(K28:K36)</f>
        <v>14017099</v>
      </c>
      <c r="L27" s="8">
        <f t="shared" ref="L27:M27" si="7">SUM(L28:L36)</f>
        <v>6874757</v>
      </c>
      <c r="M27" s="8">
        <f t="shared" si="7"/>
        <v>17477239</v>
      </c>
      <c r="N27" s="8">
        <f t="shared" si="3"/>
        <v>194652217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77893</v>
      </c>
      <c r="H28" s="26">
        <v>35245</v>
      </c>
      <c r="I28" s="26">
        <v>5703</v>
      </c>
      <c r="J28" s="26">
        <v>19815</v>
      </c>
      <c r="K28" s="26">
        <v>17367</v>
      </c>
      <c r="L28" s="1">
        <v>27123</v>
      </c>
      <c r="M28" s="26">
        <v>55815</v>
      </c>
      <c r="N28" s="8">
        <f t="shared" si="3"/>
        <v>683451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188224</v>
      </c>
      <c r="H29" s="26">
        <v>1991</v>
      </c>
      <c r="I29" s="26">
        <v>0</v>
      </c>
      <c r="J29" s="26">
        <v>83780</v>
      </c>
      <c r="K29" s="1">
        <v>954</v>
      </c>
      <c r="L29" s="1">
        <v>360</v>
      </c>
      <c r="M29" s="26">
        <v>159300</v>
      </c>
      <c r="N29" s="8">
        <f t="shared" si="3"/>
        <v>1078565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315990</v>
      </c>
      <c r="H30" s="26">
        <v>1238216</v>
      </c>
      <c r="I30" s="26">
        <v>513842</v>
      </c>
      <c r="J30" s="26">
        <v>37103</v>
      </c>
      <c r="K30" s="26">
        <v>396391</v>
      </c>
      <c r="L30" s="1">
        <v>107404</v>
      </c>
      <c r="M30" s="26">
        <v>325488</v>
      </c>
      <c r="N30" s="8">
        <f t="shared" si="3"/>
        <v>3679347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26">
        <v>0</v>
      </c>
      <c r="J31" s="1">
        <v>0</v>
      </c>
      <c r="K31" s="1">
        <v>0</v>
      </c>
      <c r="L31" s="1">
        <v>0</v>
      </c>
      <c r="M31" s="1">
        <v>0</v>
      </c>
      <c r="N31" s="8">
        <f t="shared" si="3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4811624</v>
      </c>
      <c r="H32" s="26">
        <v>688741</v>
      </c>
      <c r="I32" s="26">
        <v>1763661</v>
      </c>
      <c r="J32" s="26">
        <v>2359</v>
      </c>
      <c r="K32" s="26">
        <v>79799</v>
      </c>
      <c r="L32" s="1">
        <v>295</v>
      </c>
      <c r="M32" s="26">
        <v>209728</v>
      </c>
      <c r="N32" s="8">
        <f t="shared" si="3"/>
        <v>8453959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3306651</v>
      </c>
      <c r="H33" s="26">
        <v>377221</v>
      </c>
      <c r="I33" s="26">
        <v>3457096</v>
      </c>
      <c r="J33" s="26">
        <v>29457</v>
      </c>
      <c r="K33" s="26">
        <v>1878328</v>
      </c>
      <c r="L33" s="1">
        <v>1693170</v>
      </c>
      <c r="M33" s="26">
        <v>4243059</v>
      </c>
      <c r="N33" s="8">
        <f t="shared" si="3"/>
        <v>32705356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9032672</v>
      </c>
      <c r="H34" s="26">
        <v>13071129</v>
      </c>
      <c r="I34" s="26">
        <v>16009965</v>
      </c>
      <c r="J34" s="26">
        <v>15948594</v>
      </c>
      <c r="K34" s="26">
        <v>11048751</v>
      </c>
      <c r="L34" s="1">
        <v>4869808</v>
      </c>
      <c r="M34" s="26">
        <v>9281370</v>
      </c>
      <c r="N34" s="8">
        <f t="shared" si="3"/>
        <v>129756636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>
        <v>0</v>
      </c>
      <c r="M35" s="1">
        <v>0</v>
      </c>
      <c r="N35" s="8">
        <f t="shared" si="3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3084143</v>
      </c>
      <c r="H36" s="26">
        <v>1910938</v>
      </c>
      <c r="I36" s="26">
        <v>3084905</v>
      </c>
      <c r="J36" s="26">
        <v>214420</v>
      </c>
      <c r="K36" s="26">
        <v>595509</v>
      </c>
      <c r="L36" s="1">
        <v>176597</v>
      </c>
      <c r="M36" s="26">
        <v>3202479</v>
      </c>
      <c r="N36" s="8">
        <f t="shared" si="3"/>
        <v>18291139</v>
      </c>
    </row>
    <row r="37" spans="1:14" x14ac:dyDescent="0.25">
      <c r="A37" s="10" t="s">
        <v>44</v>
      </c>
      <c r="B37" s="8">
        <f t="shared" ref="B37:H37" si="8">SUM(B38:B45)</f>
        <v>1930468</v>
      </c>
      <c r="C37" s="8">
        <f t="shared" si="8"/>
        <v>1967262</v>
      </c>
      <c r="D37" s="8">
        <f t="shared" si="8"/>
        <v>1896328</v>
      </c>
      <c r="E37" s="8">
        <f t="shared" si="8"/>
        <v>3417991</v>
      </c>
      <c r="F37" s="8">
        <f t="shared" si="8"/>
        <v>2001673</v>
      </c>
      <c r="G37" s="8">
        <f t="shared" si="8"/>
        <v>1920153</v>
      </c>
      <c r="H37" s="8">
        <f t="shared" si="8"/>
        <v>1920532</v>
      </c>
      <c r="I37" s="8">
        <f>SUM(I38:I45)</f>
        <v>1869961</v>
      </c>
      <c r="J37" s="8">
        <f>SUM(J38:J45)</f>
        <v>1963921</v>
      </c>
      <c r="K37" s="8">
        <f>SUM(K38:K45)</f>
        <v>2023528</v>
      </c>
      <c r="L37" s="8">
        <f t="shared" ref="L37:M37" si="9">SUM(L38:L45)</f>
        <v>3239209</v>
      </c>
      <c r="M37" s="8">
        <f t="shared" si="9"/>
        <v>11836752</v>
      </c>
      <c r="N37" s="8">
        <f t="shared" si="3"/>
        <v>35987778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1920153</v>
      </c>
      <c r="H38" s="26">
        <v>1920532</v>
      </c>
      <c r="I38" s="26">
        <v>1869961</v>
      </c>
      <c r="J38" s="26">
        <v>1963921</v>
      </c>
      <c r="K38" s="1">
        <v>2023528</v>
      </c>
      <c r="L38" s="1">
        <v>3239209</v>
      </c>
      <c r="M38" s="26">
        <v>11836752</v>
      </c>
      <c r="N38" s="8">
        <f t="shared" si="3"/>
        <v>35987778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>
        <v>0</v>
      </c>
      <c r="M39" s="1">
        <v>0</v>
      </c>
      <c r="N39" s="8">
        <f t="shared" si="3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>
        <v>0</v>
      </c>
      <c r="M40" s="1">
        <v>0</v>
      </c>
      <c r="N40" s="8">
        <f t="shared" si="3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>
        <v>0</v>
      </c>
      <c r="M41" s="1">
        <v>0</v>
      </c>
      <c r="N41" s="8">
        <f t="shared" si="3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>
        <v>0</v>
      </c>
      <c r="M42" s="1">
        <v>0</v>
      </c>
      <c r="N42" s="8">
        <f t="shared" si="3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>
        <v>0</v>
      </c>
      <c r="M43" s="1">
        <v>0</v>
      </c>
      <c r="N43" s="8">
        <f t="shared" si="3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>
        <v>0</v>
      </c>
      <c r="M44" s="1">
        <v>0</v>
      </c>
      <c r="N44" s="8">
        <f t="shared" si="3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>
        <v>0</v>
      </c>
      <c r="M45" s="1">
        <v>0</v>
      </c>
      <c r="N45" s="8">
        <f t="shared" si="3"/>
        <v>0</v>
      </c>
    </row>
    <row r="46" spans="1:14" x14ac:dyDescent="0.25">
      <c r="A46" s="10" t="s">
        <v>53</v>
      </c>
      <c r="B46" s="8">
        <f t="shared" ref="B46:H46" si="10">SUM(B47:B52)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ref="I46:J46" si="11">SUM(I47:I52)</f>
        <v>0</v>
      </c>
      <c r="J46" s="8">
        <f t="shared" si="11"/>
        <v>0</v>
      </c>
      <c r="K46" s="8">
        <f t="shared" ref="K46:L46" si="12">SUM(K47:K52)</f>
        <v>0</v>
      </c>
      <c r="L46" s="8">
        <f t="shared" si="12"/>
        <v>0</v>
      </c>
      <c r="M46" s="8">
        <f t="shared" ref="M46" si="13">SUM(M47:M52)</f>
        <v>0</v>
      </c>
      <c r="N46" s="8">
        <f t="shared" si="3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>
        <v>0</v>
      </c>
      <c r="M47" s="1">
        <v>0</v>
      </c>
      <c r="N47" s="8">
        <f t="shared" si="3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>
        <v>0</v>
      </c>
      <c r="M48" s="1">
        <v>0</v>
      </c>
      <c r="N48" s="8">
        <f t="shared" si="3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>
        <v>0</v>
      </c>
      <c r="M49" s="1">
        <v>0</v>
      </c>
      <c r="N49" s="8">
        <f t="shared" si="3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v>0</v>
      </c>
      <c r="M50" s="1">
        <v>0</v>
      </c>
      <c r="N50" s="8">
        <f t="shared" si="3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>
        <v>0</v>
      </c>
      <c r="M51" s="1">
        <v>0</v>
      </c>
      <c r="N51" s="8">
        <f t="shared" si="3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>
        <v>0</v>
      </c>
      <c r="M52" s="1">
        <v>0</v>
      </c>
      <c r="N52" s="8">
        <f t="shared" si="3"/>
        <v>0</v>
      </c>
    </row>
    <row r="53" spans="1:14" x14ac:dyDescent="0.25">
      <c r="A53" s="10" t="s">
        <v>60</v>
      </c>
      <c r="B53" s="8">
        <f t="shared" ref="B53:H53" si="14">SUM(B54:B62)</f>
        <v>0</v>
      </c>
      <c r="C53" s="8">
        <f t="shared" si="14"/>
        <v>11387</v>
      </c>
      <c r="D53" s="8">
        <f t="shared" si="14"/>
        <v>1859320</v>
      </c>
      <c r="E53" s="8">
        <f t="shared" si="14"/>
        <v>408846</v>
      </c>
      <c r="F53" s="8">
        <f t="shared" si="14"/>
        <v>5901448</v>
      </c>
      <c r="G53" s="8">
        <f t="shared" si="14"/>
        <v>1781488</v>
      </c>
      <c r="H53" s="8">
        <f t="shared" si="14"/>
        <v>5776022</v>
      </c>
      <c r="I53" s="8">
        <f>SUM(I54:I62)</f>
        <v>3199218</v>
      </c>
      <c r="J53" s="8">
        <f>SUM(J54:J62)</f>
        <v>499284</v>
      </c>
      <c r="K53" s="8">
        <f>SUM(K54:K62)</f>
        <v>8112251</v>
      </c>
      <c r="L53" s="8">
        <f>SUM(L54:L62)</f>
        <v>1129025</v>
      </c>
      <c r="M53" s="8">
        <f>SUM(M54:M62)</f>
        <v>5741204</v>
      </c>
      <c r="N53" s="8">
        <f t="shared" si="3"/>
        <v>34419493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219789</v>
      </c>
      <c r="H54" s="26">
        <v>3492944</v>
      </c>
      <c r="I54" s="26">
        <v>134126</v>
      </c>
      <c r="J54" s="26">
        <v>119591</v>
      </c>
      <c r="K54" s="26">
        <v>380887</v>
      </c>
      <c r="L54" s="1">
        <v>0</v>
      </c>
      <c r="M54" s="26">
        <v>232322</v>
      </c>
      <c r="N54" s="8">
        <f t="shared" si="3"/>
        <v>4963774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>
        <v>0</v>
      </c>
      <c r="J55" s="1">
        <v>0</v>
      </c>
      <c r="K55" s="26">
        <v>29011</v>
      </c>
      <c r="L55" s="1">
        <v>0</v>
      </c>
      <c r="M55" s="26">
        <v>33890</v>
      </c>
      <c r="N55" s="8">
        <f t="shared" si="3"/>
        <v>150492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93659</v>
      </c>
      <c r="H56" s="26">
        <v>1235424</v>
      </c>
      <c r="I56" s="26">
        <v>496659</v>
      </c>
      <c r="J56" s="26">
        <v>2683</v>
      </c>
      <c r="K56" s="26">
        <v>1471449</v>
      </c>
      <c r="L56" s="1">
        <v>365730</v>
      </c>
      <c r="M56" s="26">
        <v>139699</v>
      </c>
      <c r="N56" s="8">
        <f t="shared" si="3"/>
        <v>3943517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>
        <v>0</v>
      </c>
      <c r="J57" s="26">
        <v>83000</v>
      </c>
      <c r="K57" s="1">
        <v>83000</v>
      </c>
      <c r="L57" s="1">
        <v>0</v>
      </c>
      <c r="M57" s="1">
        <v>0</v>
      </c>
      <c r="N57" s="8">
        <f t="shared" si="3"/>
        <v>932045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1398025</v>
      </c>
      <c r="H58" s="26">
        <v>981155</v>
      </c>
      <c r="I58" s="26">
        <v>2568433</v>
      </c>
      <c r="J58" s="26">
        <v>275366</v>
      </c>
      <c r="K58" s="26">
        <v>5947904</v>
      </c>
      <c r="L58" s="1">
        <v>763295</v>
      </c>
      <c r="M58" s="26">
        <v>238873</v>
      </c>
      <c r="N58" s="8">
        <f t="shared" si="3"/>
        <v>18694586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>
        <v>0</v>
      </c>
      <c r="J59" s="26">
        <v>18644</v>
      </c>
      <c r="K59" s="26">
        <v>200000</v>
      </c>
      <c r="L59" s="1">
        <v>0</v>
      </c>
      <c r="M59" s="26">
        <v>5096420</v>
      </c>
      <c r="N59" s="8">
        <f t="shared" si="3"/>
        <v>5665064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>
        <v>0</v>
      </c>
      <c r="M60" s="1">
        <v>0</v>
      </c>
      <c r="N60" s="8">
        <f t="shared" si="3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>
        <v>0</v>
      </c>
      <c r="M61" s="1">
        <v>0</v>
      </c>
      <c r="N61" s="8">
        <f t="shared" si="3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</v>
      </c>
      <c r="H62" s="13">
        <v>0</v>
      </c>
      <c r="I62" s="13">
        <v>0</v>
      </c>
      <c r="J62" s="13">
        <v>0</v>
      </c>
      <c r="K62" s="1">
        <v>0</v>
      </c>
      <c r="L62" s="1">
        <v>0</v>
      </c>
      <c r="M62" s="1">
        <v>0</v>
      </c>
      <c r="N62" s="8">
        <f t="shared" si="3"/>
        <v>70015</v>
      </c>
    </row>
    <row r="63" spans="1:14" x14ac:dyDescent="0.25">
      <c r="A63" s="10" t="s">
        <v>70</v>
      </c>
      <c r="B63" s="8">
        <f t="shared" ref="B63:H63" si="15">SUM(B64:B67)</f>
        <v>1337256</v>
      </c>
      <c r="C63" s="8">
        <f t="shared" si="15"/>
        <v>39955406</v>
      </c>
      <c r="D63" s="8">
        <f t="shared" si="15"/>
        <v>21470418</v>
      </c>
      <c r="E63" s="8">
        <f t="shared" si="15"/>
        <v>31451165</v>
      </c>
      <c r="F63" s="8">
        <f t="shared" si="15"/>
        <v>69182046</v>
      </c>
      <c r="G63" s="8">
        <f t="shared" si="15"/>
        <v>51978254</v>
      </c>
      <c r="H63" s="8">
        <f t="shared" si="15"/>
        <v>25207088</v>
      </c>
      <c r="I63" s="8">
        <f>SUM(I64:I67)</f>
        <v>90119228</v>
      </c>
      <c r="J63" s="8">
        <f>SUM(J64:J67)</f>
        <v>8191746</v>
      </c>
      <c r="K63" s="8">
        <f>SUM(K64:K67)</f>
        <v>116380802</v>
      </c>
      <c r="L63" s="8">
        <f>SUM(L64:L67)</f>
        <v>285059594</v>
      </c>
      <c r="M63" s="8">
        <f>SUM(M64:M67)</f>
        <v>740077165</v>
      </c>
      <c r="N63" s="8">
        <f t="shared" si="3"/>
        <v>1480410168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26">
        <v>1293375</v>
      </c>
      <c r="J64" s="1">
        <v>0</v>
      </c>
      <c r="K64" s="1">
        <v>0</v>
      </c>
      <c r="L64" s="1">
        <v>0</v>
      </c>
      <c r="M64" s="1">
        <v>0</v>
      </c>
      <c r="N64" s="8">
        <f t="shared" si="3"/>
        <v>1711940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31451165</v>
      </c>
      <c r="F65" s="26">
        <v>69182046</v>
      </c>
      <c r="G65" s="14">
        <v>51978254</v>
      </c>
      <c r="H65" s="26">
        <v>24788523</v>
      </c>
      <c r="I65" s="26">
        <v>88825853</v>
      </c>
      <c r="J65" s="26">
        <v>8191746</v>
      </c>
      <c r="K65" s="26">
        <v>116380802</v>
      </c>
      <c r="L65" s="1">
        <v>285059594</v>
      </c>
      <c r="M65" s="26">
        <v>740077165</v>
      </c>
      <c r="N65" s="8">
        <f t="shared" si="3"/>
        <v>1478698228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>
        <v>0</v>
      </c>
      <c r="M66" s="1">
        <v>0</v>
      </c>
      <c r="N66" s="8">
        <f t="shared" si="3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>
        <v>0</v>
      </c>
      <c r="M67" s="1">
        <v>0</v>
      </c>
      <c r="N67" s="8">
        <f t="shared" si="3"/>
        <v>0</v>
      </c>
    </row>
    <row r="68" spans="1:14" x14ac:dyDescent="0.25">
      <c r="A68" s="10" t="s">
        <v>75</v>
      </c>
      <c r="B68" s="8">
        <f t="shared" ref="B68:H68" si="16">SUM(B69:B70)</f>
        <v>0</v>
      </c>
      <c r="C68" s="8">
        <f t="shared" si="16"/>
        <v>0</v>
      </c>
      <c r="D68" s="8">
        <f t="shared" si="16"/>
        <v>0</v>
      </c>
      <c r="E68" s="8">
        <f t="shared" si="16"/>
        <v>0</v>
      </c>
      <c r="F68" s="8">
        <f t="shared" si="16"/>
        <v>0</v>
      </c>
      <c r="G68" s="8">
        <f t="shared" si="16"/>
        <v>0</v>
      </c>
      <c r="H68" s="8">
        <f t="shared" si="16"/>
        <v>0</v>
      </c>
      <c r="I68" s="8">
        <f t="shared" ref="I68:J68" si="17">SUM(I69:I70)</f>
        <v>0</v>
      </c>
      <c r="J68" s="8">
        <f t="shared" si="17"/>
        <v>0</v>
      </c>
      <c r="K68" s="8">
        <v>0</v>
      </c>
      <c r="L68" s="8"/>
      <c r="M68" s="8"/>
      <c r="N68" s="8">
        <f t="shared" si="3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>
        <v>0</v>
      </c>
      <c r="M69" s="1">
        <v>0</v>
      </c>
      <c r="N69" s="8">
        <f t="shared" si="3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>
        <v>0</v>
      </c>
      <c r="M70" s="1">
        <v>0</v>
      </c>
      <c r="N70" s="8">
        <f t="shared" si="3"/>
        <v>0</v>
      </c>
    </row>
    <row r="71" spans="1:14" x14ac:dyDescent="0.25">
      <c r="A71" s="10" t="s">
        <v>78</v>
      </c>
      <c r="B71" s="8">
        <f t="shared" ref="B71:H71" si="18">SUM(B72:B74)</f>
        <v>0</v>
      </c>
      <c r="C71" s="8">
        <f t="shared" si="18"/>
        <v>0</v>
      </c>
      <c r="D71" s="8">
        <f t="shared" si="18"/>
        <v>0</v>
      </c>
      <c r="E71" s="8">
        <f t="shared" si="18"/>
        <v>0</v>
      </c>
      <c r="F71" s="8">
        <f t="shared" si="18"/>
        <v>0</v>
      </c>
      <c r="G71" s="8">
        <f t="shared" si="18"/>
        <v>0</v>
      </c>
      <c r="H71" s="8">
        <f t="shared" si="18"/>
        <v>0</v>
      </c>
      <c r="I71" s="8">
        <f t="shared" ref="I71:J71" si="19">SUM(I72:I74)</f>
        <v>0</v>
      </c>
      <c r="J71" s="8">
        <f t="shared" si="19"/>
        <v>0</v>
      </c>
      <c r="K71" s="8">
        <v>0</v>
      </c>
      <c r="L71" s="8">
        <v>0</v>
      </c>
      <c r="M71" s="8">
        <v>0</v>
      </c>
      <c r="N71" s="8">
        <f t="shared" si="3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>
        <v>0</v>
      </c>
      <c r="M72" s="1">
        <v>0</v>
      </c>
      <c r="N72" s="8">
        <f t="shared" si="3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>
        <v>0</v>
      </c>
      <c r="M73" s="1">
        <v>0</v>
      </c>
      <c r="N73" s="8">
        <f t="shared" si="3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>
        <v>0</v>
      </c>
      <c r="M74" s="1">
        <v>0</v>
      </c>
      <c r="N74" s="8">
        <f t="shared" si="3"/>
        <v>0</v>
      </c>
    </row>
    <row r="75" spans="1:14" x14ac:dyDescent="0.25">
      <c r="A75" s="6" t="s">
        <v>82</v>
      </c>
      <c r="B75" s="7">
        <f t="shared" ref="B75:H75" si="20">SUM(B76+B79+B82)</f>
        <v>0</v>
      </c>
      <c r="C75" s="7">
        <f t="shared" si="20"/>
        <v>20918612</v>
      </c>
      <c r="D75" s="7">
        <f t="shared" si="20"/>
        <v>35671859</v>
      </c>
      <c r="E75" s="7">
        <f t="shared" si="20"/>
        <v>31505329</v>
      </c>
      <c r="F75" s="7">
        <f t="shared" si="20"/>
        <v>7286473</v>
      </c>
      <c r="G75" s="7">
        <f t="shared" si="20"/>
        <v>1303966</v>
      </c>
      <c r="H75" s="7">
        <f t="shared" si="20"/>
        <v>0</v>
      </c>
      <c r="I75" s="7">
        <f t="shared" ref="I75:L75" si="21">SUM(I76+I79+I82)</f>
        <v>839294</v>
      </c>
      <c r="J75" s="7">
        <f t="shared" si="21"/>
        <v>74303</v>
      </c>
      <c r="K75" s="8">
        <f>SUM(K76+K79+K82)</f>
        <v>1251535</v>
      </c>
      <c r="L75" s="8">
        <f t="shared" si="21"/>
        <v>2890410</v>
      </c>
      <c r="M75" s="8">
        <f t="shared" ref="M75" si="22">SUM(M76+M79+M82)</f>
        <v>0</v>
      </c>
      <c r="N75" s="8">
        <f t="shared" si="3"/>
        <v>101741781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3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>
        <v>0</v>
      </c>
      <c r="M77" s="1">
        <v>0</v>
      </c>
      <c r="N77" s="8">
        <f t="shared" ref="N77:N83" si="23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>
        <v>0</v>
      </c>
      <c r="M78" s="1">
        <v>0</v>
      </c>
      <c r="N78" s="8">
        <f t="shared" si="23"/>
        <v>0</v>
      </c>
    </row>
    <row r="79" spans="1:14" x14ac:dyDescent="0.25">
      <c r="A79" s="10" t="s">
        <v>86</v>
      </c>
      <c r="B79" s="17">
        <f t="shared" ref="B79:H79" si="24">SUM(B80:B81)</f>
        <v>0</v>
      </c>
      <c r="C79" s="17">
        <f t="shared" si="24"/>
        <v>20918612</v>
      </c>
      <c r="D79" s="17">
        <f t="shared" si="24"/>
        <v>35671859</v>
      </c>
      <c r="E79" s="17">
        <f t="shared" si="24"/>
        <v>31505329</v>
      </c>
      <c r="F79" s="17">
        <f t="shared" si="24"/>
        <v>7286473</v>
      </c>
      <c r="G79" s="17">
        <f t="shared" si="24"/>
        <v>1303966</v>
      </c>
      <c r="H79" s="17">
        <f t="shared" si="24"/>
        <v>0</v>
      </c>
      <c r="I79" s="17">
        <f t="shared" ref="I79" si="25">SUM(I80:I81)</f>
        <v>839294</v>
      </c>
      <c r="J79" s="17">
        <f>SUM(J80:J81)</f>
        <v>74303</v>
      </c>
      <c r="K79" s="17">
        <f>SUM(K80:K81)</f>
        <v>1251535</v>
      </c>
      <c r="L79" s="17">
        <f>SUM(L80:L81)</f>
        <v>2890410</v>
      </c>
      <c r="M79" s="17">
        <f>SUM(M80:M81)</f>
        <v>0</v>
      </c>
      <c r="N79" s="8">
        <f t="shared" si="23"/>
        <v>101741781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35671859</v>
      </c>
      <c r="E80" s="26">
        <v>31505329</v>
      </c>
      <c r="F80" s="26">
        <v>7286473</v>
      </c>
      <c r="G80" s="26">
        <v>1303966</v>
      </c>
      <c r="H80" s="14">
        <v>0</v>
      </c>
      <c r="I80" s="26">
        <v>839294</v>
      </c>
      <c r="J80" s="26">
        <v>74303</v>
      </c>
      <c r="K80" s="26">
        <v>1251535</v>
      </c>
      <c r="L80" s="1">
        <v>2890410</v>
      </c>
      <c r="M80" s="1">
        <v>0</v>
      </c>
      <c r="N80" s="8">
        <f t="shared" si="23"/>
        <v>101741781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>
        <v>0</v>
      </c>
      <c r="M81" s="1">
        <v>0</v>
      </c>
      <c r="N81" s="8">
        <f t="shared" si="23"/>
        <v>0</v>
      </c>
    </row>
    <row r="82" spans="1:14" x14ac:dyDescent="0.25">
      <c r="A82" s="10" t="s">
        <v>89</v>
      </c>
      <c r="B82" s="8">
        <f t="shared" ref="B82:J82" si="26">SUM(B83)</f>
        <v>0</v>
      </c>
      <c r="C82" s="8">
        <f t="shared" si="26"/>
        <v>0</v>
      </c>
      <c r="D82" s="8">
        <f t="shared" si="26"/>
        <v>0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8">
        <f t="shared" si="26"/>
        <v>0</v>
      </c>
      <c r="I82" s="8">
        <f t="shared" si="26"/>
        <v>0</v>
      </c>
      <c r="J82" s="8">
        <f t="shared" si="26"/>
        <v>0</v>
      </c>
      <c r="K82" s="8">
        <v>0</v>
      </c>
      <c r="L82" s="8">
        <v>0</v>
      </c>
      <c r="M82" s="8">
        <v>0</v>
      </c>
      <c r="N82" s="8">
        <f t="shared" si="23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>
        <v>0</v>
      </c>
      <c r="M83" s="1">
        <v>0</v>
      </c>
      <c r="N83" s="8">
        <f t="shared" si="23"/>
        <v>0</v>
      </c>
    </row>
    <row r="84" spans="1:14" x14ac:dyDescent="0.25">
      <c r="A84" s="18" t="s">
        <v>91</v>
      </c>
      <c r="B84" s="19">
        <f t="shared" ref="B84:H84" si="27">SUM(B10+B75)</f>
        <v>228168294</v>
      </c>
      <c r="C84" s="19">
        <f t="shared" si="27"/>
        <v>291761969</v>
      </c>
      <c r="D84" s="19">
        <f t="shared" si="27"/>
        <v>310383946</v>
      </c>
      <c r="E84" s="19">
        <f t="shared" si="27"/>
        <v>328608884</v>
      </c>
      <c r="F84" s="19">
        <f t="shared" si="27"/>
        <v>384540965</v>
      </c>
      <c r="G84" s="19">
        <f t="shared" si="27"/>
        <v>285306131</v>
      </c>
      <c r="H84" s="19">
        <f t="shared" si="27"/>
        <v>283933844</v>
      </c>
      <c r="I84" s="19">
        <f t="shared" ref="I84:N84" si="28">SUM(I10+I75)</f>
        <v>326028437</v>
      </c>
      <c r="J84" s="19">
        <f t="shared" si="28"/>
        <v>234381669</v>
      </c>
      <c r="K84" s="19">
        <f t="shared" si="28"/>
        <v>356937949</v>
      </c>
      <c r="L84" s="19">
        <f t="shared" si="28"/>
        <v>531696276</v>
      </c>
      <c r="M84" s="19">
        <f t="shared" si="28"/>
        <v>1080416059</v>
      </c>
      <c r="N84" s="19">
        <f t="shared" si="28"/>
        <v>4642164423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  <row r="93" spans="1:14" x14ac:dyDescent="0.25">
      <c r="K93" s="26"/>
      <c r="M93" s="26"/>
      <c r="N93" s="26"/>
    </row>
    <row r="94" spans="1:14" x14ac:dyDescent="0.25">
      <c r="K94" s="26"/>
      <c r="M94" s="26"/>
      <c r="N94" s="26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Marieliza Dominguez Castro</cp:lastModifiedBy>
  <cp:lastPrinted>2023-09-18T12:37:44Z</cp:lastPrinted>
  <dcterms:created xsi:type="dcterms:W3CDTF">2022-04-12T12:20:50Z</dcterms:created>
  <dcterms:modified xsi:type="dcterms:W3CDTF">2024-01-16T15:13:34Z</dcterms:modified>
</cp:coreProperties>
</file>