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osario\Documents\"/>
    </mc:Choice>
  </mc:AlternateContent>
  <bookViews>
    <workbookView xWindow="0" yWindow="0" windowWidth="28800" windowHeight="124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C27" i="1" l="1"/>
  <c r="C17" i="1"/>
  <c r="C11" i="1"/>
  <c r="B17" i="1" l="1"/>
  <c r="M79" i="1" l="1"/>
  <c r="M75" i="1" s="1"/>
  <c r="M63" i="1"/>
  <c r="M53" i="1"/>
  <c r="M46" i="1"/>
  <c r="L46" i="1"/>
  <c r="M37" i="1"/>
  <c r="M27" i="1"/>
  <c r="M17" i="1"/>
  <c r="M11" i="1"/>
  <c r="M10" i="1" l="1"/>
  <c r="M84" i="1" s="1"/>
  <c r="K79" i="1"/>
  <c r="K75" i="1" s="1"/>
  <c r="K63" i="1"/>
  <c r="K53" i="1"/>
  <c r="K37" i="1"/>
  <c r="K27" i="1"/>
  <c r="K17" i="1"/>
  <c r="K11" i="1"/>
  <c r="L79" i="1"/>
  <c r="L75" i="1"/>
  <c r="L63" i="1"/>
  <c r="L53" i="1"/>
  <c r="L37" i="1"/>
  <c r="L27" i="1"/>
  <c r="L17" i="1"/>
  <c r="L11" i="1"/>
  <c r="J11" i="1"/>
  <c r="K10" i="1" l="1"/>
  <c r="L10" i="1"/>
  <c r="K46" i="1"/>
  <c r="K84" i="1" l="1"/>
  <c r="J79" i="1"/>
  <c r="J75" i="1" s="1"/>
  <c r="J82" i="1"/>
  <c r="J71" i="1"/>
  <c r="J68" i="1"/>
  <c r="J63" i="1"/>
  <c r="J53" i="1"/>
  <c r="J46" i="1"/>
  <c r="J37" i="1"/>
  <c r="J27" i="1"/>
  <c r="J17" i="1"/>
  <c r="J10" i="1" l="1"/>
  <c r="J84" i="1" s="1"/>
  <c r="H11" i="1" l="1"/>
  <c r="I63" i="1"/>
  <c r="I53" i="1"/>
  <c r="I37" i="1"/>
  <c r="I27" i="1"/>
  <c r="I17" i="1"/>
  <c r="I11" i="1"/>
  <c r="I82" i="1"/>
  <c r="I79" i="1"/>
  <c r="I75" i="1" s="1"/>
  <c r="I71" i="1"/>
  <c r="I68" i="1"/>
  <c r="I46" i="1"/>
  <c r="I10" i="1" l="1"/>
  <c r="I84" i="1" s="1"/>
  <c r="H82" i="1"/>
  <c r="H79" i="1"/>
  <c r="H75" i="1" s="1"/>
  <c r="H71" i="1"/>
  <c r="H68" i="1"/>
  <c r="H63" i="1"/>
  <c r="H53" i="1"/>
  <c r="H46" i="1"/>
  <c r="H37" i="1"/>
  <c r="H27" i="1"/>
  <c r="H17" i="1"/>
  <c r="H10" i="1" l="1"/>
  <c r="H84" i="1" s="1"/>
  <c r="G82" i="1" l="1"/>
  <c r="G79" i="1"/>
  <c r="G75" i="1" s="1"/>
  <c r="G71" i="1"/>
  <c r="G68" i="1"/>
  <c r="G63" i="1"/>
  <c r="G53" i="1"/>
  <c r="G46" i="1"/>
  <c r="G37" i="1"/>
  <c r="G27" i="1"/>
  <c r="G17" i="1"/>
  <c r="G11" i="1"/>
  <c r="G10" i="1" l="1"/>
  <c r="G84" i="1" s="1"/>
  <c r="F82" i="1"/>
  <c r="F79" i="1"/>
  <c r="F75" i="1" s="1"/>
  <c r="F71" i="1"/>
  <c r="F68" i="1"/>
  <c r="F63" i="1"/>
  <c r="F53" i="1"/>
  <c r="F46" i="1"/>
  <c r="F37" i="1"/>
  <c r="F27" i="1"/>
  <c r="F17" i="1"/>
  <c r="F11" i="1"/>
  <c r="F10" i="1" l="1"/>
  <c r="F84" i="1" s="1"/>
  <c r="E68" i="1"/>
  <c r="E71" i="1"/>
  <c r="E82" i="1"/>
  <c r="E79" i="1"/>
  <c r="E75" i="1" s="1"/>
  <c r="E63" i="1"/>
  <c r="E53" i="1"/>
  <c r="E46" i="1"/>
  <c r="E37" i="1"/>
  <c r="E27" i="1"/>
  <c r="E17" i="1"/>
  <c r="E11" i="1"/>
  <c r="E10" i="1" l="1"/>
  <c r="E84" i="1" s="1"/>
  <c r="D82" i="1"/>
  <c r="D79" i="1"/>
  <c r="D71" i="1"/>
  <c r="D68" i="1"/>
  <c r="D63" i="1"/>
  <c r="D53" i="1"/>
  <c r="D46" i="1"/>
  <c r="D37" i="1"/>
  <c r="D17" i="1"/>
  <c r="D27" i="1"/>
  <c r="D11" i="1"/>
  <c r="D75" i="1" l="1"/>
  <c r="D10" i="1"/>
  <c r="B75" i="1"/>
  <c r="C82" i="1"/>
  <c r="C79" i="1"/>
  <c r="C75" i="1" s="1"/>
  <c r="C71" i="1"/>
  <c r="C68" i="1"/>
  <c r="C63" i="1"/>
  <c r="C53" i="1"/>
  <c r="C46" i="1"/>
  <c r="C37" i="1"/>
  <c r="C10" i="1" l="1"/>
  <c r="C84" i="1" s="1"/>
  <c r="D84" i="1"/>
  <c r="N83" i="1"/>
  <c r="B82" i="1"/>
  <c r="N81" i="1"/>
  <c r="N80" i="1"/>
  <c r="B79" i="1"/>
  <c r="N78" i="1"/>
  <c r="N77" i="1"/>
  <c r="N74" i="1"/>
  <c r="N73" i="1"/>
  <c r="N72" i="1"/>
  <c r="B71" i="1"/>
  <c r="N70" i="1"/>
  <c r="N69" i="1"/>
  <c r="B68" i="1"/>
  <c r="N67" i="1"/>
  <c r="N66" i="1"/>
  <c r="N65" i="1"/>
  <c r="N64" i="1"/>
  <c r="B63" i="1"/>
  <c r="N62" i="1"/>
  <c r="N61" i="1"/>
  <c r="N60" i="1"/>
  <c r="N59" i="1"/>
  <c r="N58" i="1"/>
  <c r="N57" i="1"/>
  <c r="N56" i="1"/>
  <c r="N55" i="1"/>
  <c r="N54" i="1"/>
  <c r="B53" i="1"/>
  <c r="N52" i="1"/>
  <c r="N51" i="1"/>
  <c r="N50" i="1"/>
  <c r="N49" i="1"/>
  <c r="N48" i="1"/>
  <c r="N47" i="1"/>
  <c r="B46" i="1"/>
  <c r="N45" i="1"/>
  <c r="N44" i="1"/>
  <c r="N43" i="1"/>
  <c r="N42" i="1"/>
  <c r="N41" i="1"/>
  <c r="N40" i="1"/>
  <c r="N39" i="1"/>
  <c r="N38" i="1"/>
  <c r="B37" i="1"/>
  <c r="N36" i="1"/>
  <c r="N35" i="1"/>
  <c r="N34" i="1"/>
  <c r="N33" i="1"/>
  <c r="N32" i="1"/>
  <c r="N31" i="1"/>
  <c r="N30" i="1"/>
  <c r="N29" i="1"/>
  <c r="N28" i="1"/>
  <c r="B27" i="1"/>
  <c r="N26" i="1"/>
  <c r="N25" i="1"/>
  <c r="N24" i="1"/>
  <c r="N23" i="1"/>
  <c r="N22" i="1"/>
  <c r="N21" i="1"/>
  <c r="N20" i="1"/>
  <c r="N19" i="1"/>
  <c r="N18" i="1"/>
  <c r="N16" i="1"/>
  <c r="N15" i="1"/>
  <c r="N14" i="1"/>
  <c r="N13" i="1"/>
  <c r="N12" i="1"/>
  <c r="B11" i="1"/>
  <c r="B10" i="1" l="1"/>
  <c r="N82" i="1"/>
  <c r="N71" i="1"/>
  <c r="N53" i="1"/>
  <c r="N37" i="1"/>
  <c r="N79" i="1"/>
  <c r="N68" i="1"/>
  <c r="N63" i="1"/>
  <c r="N46" i="1"/>
  <c r="N27" i="1"/>
  <c r="N17" i="1"/>
  <c r="N76" i="1"/>
  <c r="B84" i="1" l="1"/>
  <c r="N75" i="1"/>
  <c r="N11" i="1" l="1"/>
  <c r="L84" i="1"/>
  <c r="N10" i="1" l="1"/>
  <c r="N84" i="1" s="1"/>
</calcChain>
</file>

<file path=xl/sharedStrings.xml><?xml version="1.0" encoding="utf-8"?>
<sst xmlns="http://schemas.openxmlformats.org/spreadsheetml/2006/main" count="103" uniqueCount="102">
  <si>
    <t>MINISTERIO DE SALUD PUBLICA</t>
  </si>
  <si>
    <t>CORPORACION  DEL  ACUEDUCTOS  Y  ALCANTARILLADO DE  SANTIAGO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</si>
  <si>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</si>
  <si>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</si>
  <si>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</si>
  <si>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</si>
  <si>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</si>
  <si>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</si>
  <si>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</si>
  <si>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</si>
  <si>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</si>
  <si>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</si>
  <si>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</si>
  <si>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</si>
  <si>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</si>
  <si>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</si>
  <si>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</si>
  <si>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</si>
  <si>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</si>
  <si>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</si>
  <si>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</si>
  <si>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</si>
  <si>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</si>
  <si>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</si>
  <si>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</si>
  <si>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</si>
  <si>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</si>
  <si>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</si>
  <si>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</si>
  <si>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</si>
  <si>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</si>
  <si>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</si>
  <si>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</si>
  <si>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</si>
  <si>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</si>
  <si>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</si>
  <si>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</si>
  <si>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</si>
  <si>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</si>
  <si>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</si>
  <si>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</si>
  <si>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</si>
  <si>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</si>
  <si>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</si>
  <si>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</si>
  <si>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</si>
  <si>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</si>
  <si>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</si>
  <si>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</si>
  <si>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</si>
  <si>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</si>
  <si>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</si>
  <si>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</si>
  <si>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</si>
  <si>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</si>
  <si>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</si>
  <si>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</si>
  <si>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</si>
  <si>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</si>
  <si>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</si>
  <si>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</si>
  <si>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</si>
  <si>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</si>
  <si>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</si>
  <si>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</si>
  <si>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</si>
  <si>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</si>
  <si>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</si>
  <si>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</si>
  <si>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</si>
  <si>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</si>
  <si>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</si>
  <si>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</si>
  <si>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</si>
  <si>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</si>
  <si>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</si>
  <si>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</si>
  <si>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</si>
  <si>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</si>
  <si>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</si>
  <si>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</si>
  <si>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</si>
  <si>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</si>
  <si>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</si>
  <si>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</si>
  <si>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</si>
  <si>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</si>
  <si>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</si>
  <si>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</si>
  <si>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</si>
  <si>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</si>
  <si>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</si>
  <si>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_______________________________</t>
  </si>
  <si>
    <t>_____________________________</t>
  </si>
  <si>
    <t>Licda.  Alexandra  Amarilis  Arias</t>
  </si>
  <si>
    <t>Ing.  Andres  Burgos</t>
  </si>
  <si>
    <t>Encargada Depto.  Presupuesto</t>
  </si>
  <si>
    <t>Director General de CORAASAN</t>
  </si>
  <si>
    <t>NOTA ESTOS DATOS SON PREELIMINARES Y PUEDEN SER MODIFICADOS</t>
  </si>
  <si>
    <t xml:space="preserve"> </t>
  </si>
  <si>
    <t>2.3.8 - GASTOS  QUE  SE  ASIGNARÁN  DURANTE  EL  EJERCICIO  (ART. 32 Y 33 LEY 423-06)</t>
  </si>
  <si>
    <t>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</si>
</sst>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_);_(* \(#,##0.0\);_(* &quot;-&quot;??_);_(@_)"/>
    <numFmt numFmtId="165" formatCode="#,##0.00_ ;[Red]\-#,##0.00\ 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0" fontId="0" fillId="0" borderId="0" xfId="0" applyNumberFormat="1"/>
    <xf numFmtId="0" fontId="1" fillId="2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0" fontId="1" fillId="3" borderId="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164" fontId="2" fillId="0" borderId="4" xfId="0" applyNumberFormat="1" applyFont="1" applyBorder="1"/>
    <xf numFmtId="165" fontId="2" fillId="0" borderId="0" xfId="0" applyNumberFormat="1" applyFont="1"/>
    <xf numFmtId="40" fontId="2" fillId="0" borderId="0" xfId="0" applyNumberFormat="1" applyFont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165" fontId="5" fillId="0" borderId="0" xfId="0" applyNumberFormat="1" applyFont="1"/>
    <xf numFmtId="165" fontId="0" fillId="0" borderId="0" xfId="0" applyNumberFormat="1"/>
    <xf numFmtId="4" fontId="5" fillId="0" borderId="0" xfId="0" applyNumberFormat="1" applyFont="1"/>
    <xf numFmtId="0" fontId="0" fillId="0" borderId="0" xfId="0" applyAlignment="1">
      <alignment horizontal="left" wrapText="1" indent="2"/>
    </xf>
    <xf numFmtId="0" fontId="0" fillId="0" borderId="0" xfId="0" applyAlignment="1">
      <alignment horizontal="left" vertical="top" wrapText="1" indent="2"/>
    </xf>
    <xf numFmtId="4" fontId="2" fillId="0" borderId="0" xfId="0" applyNumberFormat="1" applyFont="1"/>
    <xf numFmtId="0" fontId="1" fillId="2" borderId="5" xfId="0" applyFont="1" applyFill="1" applyBorder="1" applyAlignment="1">
      <alignment vertical="center"/>
    </xf>
    <xf numFmtId="165" fontId="2" fillId="3" borderId="0" xfId="0" applyNumberFormat="1" applyFont="1" applyFill="1"/>
    <xf numFmtId="0" fontId="6" fillId="0" borderId="0" xfId="0" applyFont="1"/>
    <xf numFmtId="0" fontId="0" fillId="0" borderId="0" xfId="0" applyAlignment="1">
      <alignment horizontal="right"/>
    </xf>
    <xf numFmtId="4" fontId="7" fillId="0" borderId="0" xfId="0" applyNumberFormat="1" applyFont="1"/>
    <xf numFmtId="4" fontId="6" fillId="0" borderId="0" xfId="0" applyNumberFormat="1" applyFont="1" applyAlignment="1">
      <alignment horizontal="centerContinuous"/>
    </xf>
    <xf numFmtId="4" fontId="6" fillId="0" borderId="0" xfId="0" applyNumberFormat="1" applyFont="1"/>
    <xf numFmtId="0" fontId="8" fillId="0" borderId="0" xfId="0" applyFont="1" applyAlignment="1">
      <alignment horizontal="left"/>
    </xf>
    <xf numFmtId="4" fontId="0" fillId="0" borderId="0" xfId="0" applyNumberFormat="1"/>
    <xf numFmtId="40" fontId="2" fillId="0" borderId="4" xfId="0" applyNumberFormat="1" applyFont="1" applyBorder="1"/>
    <xf numFmtId="4" fontId="0" fillId="0" borderId="0" xfId="0" applyNumberFormat="1" applyAlignment="1">
      <alignment horizontal="right"/>
    </xf>
    <xf numFmtId="4" fontId="6" fillId="0" borderId="0" xfId="0" applyNumberFormat="1" applyFont="1" applyAlignment="1">
      <alignment horizontal="center"/>
    </xf>
    <xf numFmtId="40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0</xdr:rowOff>
    </xdr:from>
    <xdr:to>
      <xdr:col>0</xdr:col>
      <xdr:colOff>1484329</xdr:colOff>
      <xdr:row>5</xdr:row>
      <xdr:rowOff>9525</xdr:rowOff>
    </xdr:to>
    <xdr:pic>
      <xdr:nvPicPr>
        <xdr:cNvPr id="2" name="1 Imagen" descr="Ministerio de Salud cuenta con 500 mil pruebas de antígenos para detección  temprana de coronavirus - Ministerio de Salud Públic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" y="0"/>
          <a:ext cx="1470722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285748</xdr:colOff>
      <xdr:row>0</xdr:row>
      <xdr:rowOff>108857</xdr:rowOff>
    </xdr:from>
    <xdr:to>
      <xdr:col>13</xdr:col>
      <xdr:colOff>612775</xdr:colOff>
      <xdr:row>5</xdr:row>
      <xdr:rowOff>209550</xdr:rowOff>
    </xdr:to>
    <xdr:pic>
      <xdr:nvPicPr>
        <xdr:cNvPr id="3" name="Imagen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44798" y="108857"/>
          <a:ext cx="1289052" cy="1167493"/>
        </a:xfrm>
        <a:prstGeom prst="rect">
          <a:avLst/>
        </a:prstGeom>
        <a:noFill/>
        <a:ln>
          <a:noFill/>
        </a:ln>
        <a:effectLst>
          <a:reflection endPos="0" dist="508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tabSelected="1" zoomScale="118" zoomScaleNormal="118" workbookViewId="0">
      <selection activeCell="B86" sqref="B86:C87"/>
    </sheetView>
  </sheetViews>
  <sheetFormatPr baseColWidth="10" defaultRowHeight="15" x14ac:dyDescent="0.25"/>
  <cols>
    <col min="1" max="1" width="71.85546875" customWidth="1"/>
    <col min="2" max="2" width="15.28515625" bestFit="1" customWidth="1"/>
    <col min="3" max="3" width="18.5703125" bestFit="1" customWidth="1"/>
    <col min="4" max="13" width="13.7109375" customWidth="1"/>
    <col min="14" max="14" width="16.5703125" bestFit="1" customWidth="1"/>
  </cols>
  <sheetData>
    <row r="1" spans="1:14" x14ac:dyDescent="0.25">
      <c r="J1" s="1"/>
      <c r="L1" s="1"/>
    </row>
    <row r="2" spans="1:14" x14ac:dyDescent="0.25">
      <c r="J2" s="1"/>
      <c r="L2" s="1"/>
    </row>
    <row r="3" spans="1:14" ht="18" x14ac:dyDescent="0.25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8" x14ac:dyDescent="0.25">
      <c r="A4" s="31" t="s">
        <v>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8" x14ac:dyDescent="0.25">
      <c r="A5" s="32" t="s">
        <v>101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18" x14ac:dyDescent="0.25">
      <c r="A6" s="34" t="s">
        <v>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ht="18" x14ac:dyDescent="0.25">
      <c r="A7" s="35" t="s">
        <v>3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4" x14ac:dyDescent="0.25">
      <c r="J8" s="1"/>
      <c r="L8" s="1"/>
    </row>
    <row r="9" spans="1:14" x14ac:dyDescent="0.25">
      <c r="A9" s="2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4" t="s">
        <v>9</v>
      </c>
      <c r="G9" s="3" t="s">
        <v>10</v>
      </c>
      <c r="H9" s="4" t="s">
        <v>11</v>
      </c>
      <c r="I9" s="3" t="s">
        <v>12</v>
      </c>
      <c r="J9" s="5" t="s">
        <v>13</v>
      </c>
      <c r="K9" s="3" t="s">
        <v>14</v>
      </c>
      <c r="L9" s="5" t="s">
        <v>15</v>
      </c>
      <c r="M9" s="4" t="s">
        <v>16</v>
      </c>
      <c r="N9" s="3" t="s">
        <v>17</v>
      </c>
    </row>
    <row r="10" spans="1:14" x14ac:dyDescent="0.25">
      <c r="A10" s="6" t="s">
        <v>18</v>
      </c>
      <c r="B10" s="27">
        <f t="shared" ref="B10:G10" si="0">SUM(B11+B17+B27+B37+B46+B53+B63+B68+B71)</f>
        <v>218116513.18000001</v>
      </c>
      <c r="C10" s="27">
        <f>SUM(C11+C17+C27+C37+C46+C53+C63+C68+C71)</f>
        <v>302077152.19999999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SUM(H11+H17+H27+H37+H46+H53+H63+H68+H71)</f>
        <v>0</v>
      </c>
      <c r="I10" s="27">
        <f>SUM(I11+I17+I27+I37+I46+I53+I63+I68+I71)</f>
        <v>0</v>
      </c>
      <c r="J10" s="27">
        <f>SUM(J11+J17+J27+J37+J46+J53+J63+J68+J71)</f>
        <v>0</v>
      </c>
      <c r="K10" s="27">
        <f>SUM(K11+K17+K27+K37+K46+K53+K63+K68+K71)</f>
        <v>0</v>
      </c>
      <c r="L10" s="9">
        <f>+L11+L17+L27+L37+L46+L53+L63+L68+L71</f>
        <v>0</v>
      </c>
      <c r="M10" s="9">
        <f>+M11+M17+M27+M37+M46+M53+M63+M68+M71</f>
        <v>0</v>
      </c>
      <c r="N10" s="8">
        <f>SUM(B10:M10)</f>
        <v>520193665.38</v>
      </c>
    </row>
    <row r="11" spans="1:14" x14ac:dyDescent="0.25">
      <c r="A11" s="10" t="s">
        <v>19</v>
      </c>
      <c r="B11" s="8">
        <f t="shared" ref="B11:G11" si="1">SUM(B12:B16)</f>
        <v>135398781</v>
      </c>
      <c r="C11" s="8">
        <f>SUM(C12:C16)</f>
        <v>136089123</v>
      </c>
      <c r="D11" s="8">
        <f t="shared" si="1"/>
        <v>0</v>
      </c>
      <c r="E11" s="8">
        <f t="shared" si="1"/>
        <v>0</v>
      </c>
      <c r="F11" s="8">
        <f t="shared" si="1"/>
        <v>0</v>
      </c>
      <c r="G11" s="8">
        <f t="shared" si="1"/>
        <v>0</v>
      </c>
      <c r="H11" s="8">
        <f>SUM(H12:H16)</f>
        <v>0</v>
      </c>
      <c r="I11" s="8">
        <f>SUM(I12:I16)</f>
        <v>0</v>
      </c>
      <c r="J11" s="8">
        <f>SUM(J12:J16)</f>
        <v>0</v>
      </c>
      <c r="K11" s="8">
        <f>SUM(K12:K16)</f>
        <v>0</v>
      </c>
      <c r="L11" s="8">
        <f t="shared" ref="L11:M11" si="2">SUM(L12:L16)</f>
        <v>0</v>
      </c>
      <c r="M11" s="8">
        <f t="shared" si="2"/>
        <v>0</v>
      </c>
      <c r="N11" s="8">
        <f>SUM(B11:M11)</f>
        <v>271487904</v>
      </c>
    </row>
    <row r="12" spans="1:14" x14ac:dyDescent="0.25">
      <c r="A12" s="11" t="s">
        <v>20</v>
      </c>
      <c r="B12" s="26">
        <v>111994840</v>
      </c>
      <c r="C12" s="26">
        <v>114401588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8">
        <f>SUM(B12:M12)</f>
        <v>226396428</v>
      </c>
    </row>
    <row r="13" spans="1:14" x14ac:dyDescent="0.25">
      <c r="A13" s="11" t="s">
        <v>21</v>
      </c>
      <c r="B13" s="26">
        <v>8533806</v>
      </c>
      <c r="C13" s="26">
        <v>6556237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8">
        <f t="shared" ref="N13:N76" si="3">SUM(B13:M13)</f>
        <v>15090043</v>
      </c>
    </row>
    <row r="14" spans="1:14" x14ac:dyDescent="0.25">
      <c r="A14" s="11" t="s">
        <v>22</v>
      </c>
      <c r="B14" s="26">
        <v>700600</v>
      </c>
      <c r="C14" s="26">
        <v>699051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8">
        <f t="shared" si="3"/>
        <v>1399651</v>
      </c>
    </row>
    <row r="15" spans="1:14" x14ac:dyDescent="0.25">
      <c r="A15" s="11" t="s">
        <v>23</v>
      </c>
      <c r="B15" s="12"/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8">
        <f t="shared" si="3"/>
        <v>0</v>
      </c>
    </row>
    <row r="16" spans="1:14" x14ac:dyDescent="0.25">
      <c r="A16" s="11" t="s">
        <v>24</v>
      </c>
      <c r="B16" s="26">
        <v>14169535</v>
      </c>
      <c r="C16" s="26">
        <v>14432247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8">
        <f t="shared" si="3"/>
        <v>28601782</v>
      </c>
    </row>
    <row r="17" spans="1:14" x14ac:dyDescent="0.25">
      <c r="A17" s="10" t="s">
        <v>25</v>
      </c>
      <c r="B17" s="8">
        <f>SUM(B18:B26)</f>
        <v>73666517.180000007</v>
      </c>
      <c r="C17" s="8">
        <f>SUM(C18:C26)</f>
        <v>78912903.430000007</v>
      </c>
      <c r="D17" s="8">
        <f t="shared" ref="C17:H17" si="4">SUM(D18:D26)</f>
        <v>0</v>
      </c>
      <c r="E17" s="8">
        <f t="shared" si="4"/>
        <v>0</v>
      </c>
      <c r="F17" s="8">
        <f t="shared" si="4"/>
        <v>0</v>
      </c>
      <c r="G17" s="8">
        <f t="shared" si="4"/>
        <v>0</v>
      </c>
      <c r="H17" s="8">
        <f t="shared" si="4"/>
        <v>0</v>
      </c>
      <c r="I17" s="8">
        <f>SUM(I18:I26)</f>
        <v>0</v>
      </c>
      <c r="J17" s="8">
        <f>SUM(J18:J26)</f>
        <v>0</v>
      </c>
      <c r="K17" s="8">
        <f>SUM(K18:K26)</f>
        <v>0</v>
      </c>
      <c r="L17" s="8">
        <f t="shared" ref="L17:M17" si="5">SUM(L18:L26)</f>
        <v>0</v>
      </c>
      <c r="M17" s="8">
        <f t="shared" si="5"/>
        <v>0</v>
      </c>
      <c r="N17" s="8">
        <f t="shared" si="3"/>
        <v>152579420.61000001</v>
      </c>
    </row>
    <row r="18" spans="1:14" x14ac:dyDescent="0.25">
      <c r="A18" s="11" t="s">
        <v>26</v>
      </c>
      <c r="B18" s="26">
        <v>66337134.18</v>
      </c>
      <c r="C18" s="26">
        <v>69194217.430000007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8">
        <f t="shared" si="3"/>
        <v>135531351.61000001</v>
      </c>
    </row>
    <row r="19" spans="1:14" x14ac:dyDescent="0.25">
      <c r="A19" s="11" t="s">
        <v>27</v>
      </c>
      <c r="B19" s="26">
        <v>211568</v>
      </c>
      <c r="C19" s="26">
        <v>1297400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8">
        <f t="shared" si="3"/>
        <v>1508968</v>
      </c>
    </row>
    <row r="20" spans="1:14" x14ac:dyDescent="0.25">
      <c r="A20" s="11" t="s">
        <v>28</v>
      </c>
      <c r="B20" s="26">
        <v>82100</v>
      </c>
      <c r="C20" s="26">
        <v>192167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8">
        <f t="shared" si="3"/>
        <v>274267</v>
      </c>
    </row>
    <row r="21" spans="1:14" x14ac:dyDescent="0.25">
      <c r="A21" s="11" t="s">
        <v>29</v>
      </c>
      <c r="B21" s="26">
        <v>2840</v>
      </c>
      <c r="C21" s="26">
        <v>1768900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8">
        <f t="shared" si="3"/>
        <v>1771740</v>
      </c>
    </row>
    <row r="22" spans="1:14" x14ac:dyDescent="0.25">
      <c r="A22" s="11" t="s">
        <v>30</v>
      </c>
      <c r="B22" s="26">
        <v>2189649</v>
      </c>
      <c r="C22" s="26">
        <v>2679612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8">
        <f t="shared" si="3"/>
        <v>4869261</v>
      </c>
    </row>
    <row r="23" spans="1:14" x14ac:dyDescent="0.25">
      <c r="A23" s="11" t="s">
        <v>31</v>
      </c>
      <c r="B23" s="26">
        <v>90000</v>
      </c>
      <c r="C23" s="26">
        <v>30000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8">
        <f t="shared" si="3"/>
        <v>120000</v>
      </c>
    </row>
    <row r="24" spans="1:14" ht="30" x14ac:dyDescent="0.25">
      <c r="A24" s="15" t="s">
        <v>32</v>
      </c>
      <c r="B24" s="26">
        <v>39445</v>
      </c>
      <c r="C24" s="26">
        <v>33886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8">
        <f t="shared" si="3"/>
        <v>73331</v>
      </c>
    </row>
    <row r="25" spans="1:14" x14ac:dyDescent="0.25">
      <c r="A25" s="11" t="s">
        <v>33</v>
      </c>
      <c r="B25" s="26">
        <v>4703246</v>
      </c>
      <c r="C25" s="26">
        <v>3703125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8">
        <f>SUM(B25:M25)</f>
        <v>8406371</v>
      </c>
    </row>
    <row r="26" spans="1:14" x14ac:dyDescent="0.25">
      <c r="A26" s="11" t="s">
        <v>34</v>
      </c>
      <c r="B26" s="26">
        <v>10535</v>
      </c>
      <c r="C26" s="26">
        <v>13596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8">
        <f t="shared" si="3"/>
        <v>24131</v>
      </c>
    </row>
    <row r="27" spans="1:14" x14ac:dyDescent="0.25">
      <c r="A27" s="10" t="s">
        <v>35</v>
      </c>
      <c r="B27" s="8">
        <f t="shared" ref="B27:H27" si="6">SUM(B28:B36)</f>
        <v>4420989</v>
      </c>
      <c r="C27" s="8">
        <f>SUM(C28:C36)</f>
        <v>1361199</v>
      </c>
      <c r="D27" s="8">
        <f t="shared" si="6"/>
        <v>0</v>
      </c>
      <c r="E27" s="8">
        <f t="shared" si="6"/>
        <v>0</v>
      </c>
      <c r="F27" s="8">
        <f t="shared" si="6"/>
        <v>0</v>
      </c>
      <c r="G27" s="8">
        <f t="shared" si="6"/>
        <v>0</v>
      </c>
      <c r="H27" s="8">
        <f t="shared" si="6"/>
        <v>0</v>
      </c>
      <c r="I27" s="8">
        <f>SUM(I28:I36)</f>
        <v>0</v>
      </c>
      <c r="J27" s="8">
        <f>SUM(J28:J36)</f>
        <v>0</v>
      </c>
      <c r="K27" s="8">
        <f>SUM(K28:K36)</f>
        <v>0</v>
      </c>
      <c r="L27" s="8">
        <f t="shared" ref="L27:M27" si="7">SUM(L28:L36)</f>
        <v>0</v>
      </c>
      <c r="M27" s="8">
        <f t="shared" si="7"/>
        <v>0</v>
      </c>
      <c r="N27" s="8">
        <f t="shared" si="3"/>
        <v>5782188</v>
      </c>
    </row>
    <row r="28" spans="1:14" x14ac:dyDescent="0.25">
      <c r="A28" s="11" t="s">
        <v>36</v>
      </c>
      <c r="B28" s="26">
        <v>7797</v>
      </c>
      <c r="C28" s="26">
        <v>4198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8">
        <f t="shared" si="3"/>
        <v>11995</v>
      </c>
    </row>
    <row r="29" spans="1:14" x14ac:dyDescent="0.25">
      <c r="A29" s="11" t="s">
        <v>37</v>
      </c>
      <c r="B29" s="26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8">
        <f t="shared" si="3"/>
        <v>0</v>
      </c>
    </row>
    <row r="30" spans="1:14" x14ac:dyDescent="0.25">
      <c r="A30" s="11" t="s">
        <v>38</v>
      </c>
      <c r="B30" s="26">
        <v>110989</v>
      </c>
      <c r="C30" s="26">
        <v>3039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8">
        <f t="shared" si="3"/>
        <v>114028</v>
      </c>
    </row>
    <row r="31" spans="1:14" x14ac:dyDescent="0.25">
      <c r="A31" s="11" t="s">
        <v>39</v>
      </c>
      <c r="B31" s="12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8">
        <f t="shared" si="3"/>
        <v>0</v>
      </c>
    </row>
    <row r="32" spans="1:14" x14ac:dyDescent="0.25">
      <c r="A32" s="11" t="s">
        <v>40</v>
      </c>
      <c r="B32" s="26">
        <v>7755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8">
        <f t="shared" si="3"/>
        <v>7755</v>
      </c>
    </row>
    <row r="33" spans="1:14" x14ac:dyDescent="0.25">
      <c r="A33" s="11" t="s">
        <v>41</v>
      </c>
      <c r="B33" s="26">
        <v>44414</v>
      </c>
      <c r="C33" s="26">
        <v>13163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8">
        <f t="shared" si="3"/>
        <v>57577</v>
      </c>
    </row>
    <row r="34" spans="1:14" x14ac:dyDescent="0.25">
      <c r="A34" s="11" t="s">
        <v>42</v>
      </c>
      <c r="B34" s="26">
        <v>4106349</v>
      </c>
      <c r="C34" s="26">
        <v>1262765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8">
        <f t="shared" si="3"/>
        <v>5369114</v>
      </c>
    </row>
    <row r="35" spans="1:14" ht="30" x14ac:dyDescent="0.25">
      <c r="A35" s="16" t="s">
        <v>100</v>
      </c>
      <c r="B35" s="12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8">
        <f t="shared" si="3"/>
        <v>0</v>
      </c>
    </row>
    <row r="36" spans="1:14" x14ac:dyDescent="0.25">
      <c r="A36" s="11" t="s">
        <v>43</v>
      </c>
      <c r="B36" s="26">
        <v>143685</v>
      </c>
      <c r="C36" s="26">
        <v>78034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8">
        <f t="shared" si="3"/>
        <v>221719</v>
      </c>
    </row>
    <row r="37" spans="1:14" x14ac:dyDescent="0.25">
      <c r="A37" s="10" t="s">
        <v>44</v>
      </c>
      <c r="B37" s="8">
        <f t="shared" ref="B37:H37" si="8">SUM(B38:B45)</f>
        <v>4627236</v>
      </c>
      <c r="C37" s="8">
        <f t="shared" si="8"/>
        <v>2349236</v>
      </c>
      <c r="D37" s="8">
        <f t="shared" si="8"/>
        <v>0</v>
      </c>
      <c r="E37" s="8">
        <f t="shared" si="8"/>
        <v>0</v>
      </c>
      <c r="F37" s="8">
        <f t="shared" si="8"/>
        <v>0</v>
      </c>
      <c r="G37" s="8">
        <f t="shared" si="8"/>
        <v>0</v>
      </c>
      <c r="H37" s="8">
        <f t="shared" si="8"/>
        <v>0</v>
      </c>
      <c r="I37" s="8">
        <f>SUM(I38:I45)</f>
        <v>0</v>
      </c>
      <c r="J37" s="8">
        <f>SUM(J38:J45)</f>
        <v>0</v>
      </c>
      <c r="K37" s="8">
        <f>SUM(K38:K45)</f>
        <v>0</v>
      </c>
      <c r="L37" s="8">
        <f t="shared" ref="L37:M37" si="9">SUM(L38:L45)</f>
        <v>0</v>
      </c>
      <c r="M37" s="8">
        <f t="shared" si="9"/>
        <v>0</v>
      </c>
      <c r="N37" s="8">
        <f t="shared" si="3"/>
        <v>6976472</v>
      </c>
    </row>
    <row r="38" spans="1:14" x14ac:dyDescent="0.25">
      <c r="A38" s="11" t="s">
        <v>45</v>
      </c>
      <c r="B38" s="26">
        <v>4627236</v>
      </c>
      <c r="C38" s="26">
        <v>2349236</v>
      </c>
      <c r="D38" s="26"/>
      <c r="E38" s="26"/>
      <c r="F38" s="26"/>
      <c r="G38" s="26"/>
      <c r="H38" s="26"/>
      <c r="I38" s="26"/>
      <c r="J38" s="26"/>
      <c r="K38" s="1"/>
      <c r="L38" s="1"/>
      <c r="M38" s="26"/>
      <c r="N38" s="8">
        <f t="shared" si="3"/>
        <v>6976472</v>
      </c>
    </row>
    <row r="39" spans="1:14" x14ac:dyDescent="0.25">
      <c r="A39" s="11" t="s">
        <v>46</v>
      </c>
      <c r="B39" s="12">
        <v>0</v>
      </c>
      <c r="C39" s="14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">
        <v>0</v>
      </c>
      <c r="M39" s="1">
        <v>0</v>
      </c>
      <c r="N39" s="8">
        <f t="shared" si="3"/>
        <v>0</v>
      </c>
    </row>
    <row r="40" spans="1:14" x14ac:dyDescent="0.25">
      <c r="A40" s="11" t="s">
        <v>47</v>
      </c>
      <c r="B40" s="12">
        <v>0</v>
      </c>
      <c r="C40" s="14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">
        <v>0</v>
      </c>
      <c r="M40" s="1">
        <v>0</v>
      </c>
      <c r="N40" s="8">
        <f t="shared" si="3"/>
        <v>0</v>
      </c>
    </row>
    <row r="41" spans="1:14" x14ac:dyDescent="0.25">
      <c r="A41" s="11" t="s">
        <v>48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">
        <v>0</v>
      </c>
      <c r="M41" s="1">
        <v>0</v>
      </c>
      <c r="N41" s="8">
        <f t="shared" si="3"/>
        <v>0</v>
      </c>
    </row>
    <row r="42" spans="1:14" x14ac:dyDescent="0.25">
      <c r="A42" s="11" t="s">
        <v>49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">
        <v>0</v>
      </c>
      <c r="M42" s="1">
        <v>0</v>
      </c>
      <c r="N42" s="8">
        <f t="shared" si="3"/>
        <v>0</v>
      </c>
    </row>
    <row r="43" spans="1:14" x14ac:dyDescent="0.25">
      <c r="A43" s="11" t="s">
        <v>50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">
        <v>0</v>
      </c>
      <c r="M43" s="1">
        <v>0</v>
      </c>
      <c r="N43" s="8">
        <f t="shared" si="3"/>
        <v>0</v>
      </c>
    </row>
    <row r="44" spans="1:14" x14ac:dyDescent="0.25">
      <c r="A44" s="11" t="s">
        <v>51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">
        <v>0</v>
      </c>
      <c r="M44" s="1">
        <v>0</v>
      </c>
      <c r="N44" s="8">
        <f t="shared" si="3"/>
        <v>0</v>
      </c>
    </row>
    <row r="45" spans="1:14" x14ac:dyDescent="0.25">
      <c r="A45" s="11" t="s">
        <v>52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">
        <v>0</v>
      </c>
      <c r="M45" s="1">
        <v>0</v>
      </c>
      <c r="N45" s="8">
        <f t="shared" si="3"/>
        <v>0</v>
      </c>
    </row>
    <row r="46" spans="1:14" x14ac:dyDescent="0.25">
      <c r="A46" s="10" t="s">
        <v>53</v>
      </c>
      <c r="B46" s="8">
        <f t="shared" ref="B46:H46" si="10">SUM(B47:B52)</f>
        <v>0</v>
      </c>
      <c r="C46" s="8">
        <f t="shared" si="10"/>
        <v>0</v>
      </c>
      <c r="D46" s="8">
        <f t="shared" si="10"/>
        <v>0</v>
      </c>
      <c r="E46" s="8">
        <f t="shared" si="10"/>
        <v>0</v>
      </c>
      <c r="F46" s="8">
        <f t="shared" si="10"/>
        <v>0</v>
      </c>
      <c r="G46" s="8">
        <f t="shared" si="10"/>
        <v>0</v>
      </c>
      <c r="H46" s="8">
        <f t="shared" si="10"/>
        <v>0</v>
      </c>
      <c r="I46" s="8">
        <f t="shared" ref="I46:J46" si="11">SUM(I47:I52)</f>
        <v>0</v>
      </c>
      <c r="J46" s="8">
        <f t="shared" si="11"/>
        <v>0</v>
      </c>
      <c r="K46" s="8">
        <f t="shared" ref="K46:L46" si="12">SUM(K47:K52)</f>
        <v>0</v>
      </c>
      <c r="L46" s="8">
        <f t="shared" si="12"/>
        <v>0</v>
      </c>
      <c r="M46" s="8">
        <f t="shared" ref="M46" si="13">SUM(M47:M52)</f>
        <v>0</v>
      </c>
      <c r="N46" s="8">
        <f t="shared" si="3"/>
        <v>0</v>
      </c>
    </row>
    <row r="47" spans="1:14" x14ac:dyDescent="0.25">
      <c r="A47" s="11" t="s">
        <v>54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">
        <v>0</v>
      </c>
      <c r="M47" s="1">
        <v>0</v>
      </c>
      <c r="N47" s="8">
        <f t="shared" si="3"/>
        <v>0</v>
      </c>
    </row>
    <row r="48" spans="1:14" x14ac:dyDescent="0.25">
      <c r="A48" s="11" t="s">
        <v>55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">
        <v>0</v>
      </c>
      <c r="M48" s="1">
        <v>0</v>
      </c>
      <c r="N48" s="8">
        <f t="shared" si="3"/>
        <v>0</v>
      </c>
    </row>
    <row r="49" spans="1:14" x14ac:dyDescent="0.25">
      <c r="A49" s="11" t="s">
        <v>56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">
        <v>0</v>
      </c>
      <c r="M49" s="1">
        <v>0</v>
      </c>
      <c r="N49" s="8">
        <f t="shared" si="3"/>
        <v>0</v>
      </c>
    </row>
    <row r="50" spans="1:14" x14ac:dyDescent="0.25">
      <c r="A50" s="11" t="s">
        <v>57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">
        <v>0</v>
      </c>
      <c r="M50" s="1">
        <v>0</v>
      </c>
      <c r="N50" s="8">
        <f t="shared" si="3"/>
        <v>0</v>
      </c>
    </row>
    <row r="51" spans="1:14" x14ac:dyDescent="0.25">
      <c r="A51" s="11" t="s">
        <v>58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">
        <v>0</v>
      </c>
      <c r="M51" s="1">
        <v>0</v>
      </c>
      <c r="N51" s="8">
        <f t="shared" si="3"/>
        <v>0</v>
      </c>
    </row>
    <row r="52" spans="1:14" x14ac:dyDescent="0.25">
      <c r="A52" s="11" t="s">
        <v>59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">
        <v>0</v>
      </c>
      <c r="M52" s="1">
        <v>0</v>
      </c>
      <c r="N52" s="8">
        <f t="shared" si="3"/>
        <v>0</v>
      </c>
    </row>
    <row r="53" spans="1:14" x14ac:dyDescent="0.25">
      <c r="A53" s="10" t="s">
        <v>60</v>
      </c>
      <c r="B53" s="8">
        <f t="shared" ref="B53:H53" si="14">SUM(B54:B62)</f>
        <v>2990</v>
      </c>
      <c r="C53" s="8">
        <f t="shared" si="14"/>
        <v>0</v>
      </c>
      <c r="D53" s="8">
        <f t="shared" si="14"/>
        <v>0</v>
      </c>
      <c r="E53" s="8">
        <f t="shared" si="14"/>
        <v>0</v>
      </c>
      <c r="F53" s="8">
        <f t="shared" si="14"/>
        <v>0</v>
      </c>
      <c r="G53" s="8">
        <f t="shared" si="14"/>
        <v>0</v>
      </c>
      <c r="H53" s="8">
        <f t="shared" si="14"/>
        <v>0</v>
      </c>
      <c r="I53" s="8">
        <f>SUM(I54:I62)</f>
        <v>0</v>
      </c>
      <c r="J53" s="8">
        <f>SUM(J54:J62)</f>
        <v>0</v>
      </c>
      <c r="K53" s="8">
        <f>SUM(K54:K62)</f>
        <v>0</v>
      </c>
      <c r="L53" s="8">
        <f>SUM(L54:L62)</f>
        <v>0</v>
      </c>
      <c r="M53" s="8">
        <f>SUM(M54:M62)</f>
        <v>0</v>
      </c>
      <c r="N53" s="8">
        <f t="shared" si="3"/>
        <v>2990</v>
      </c>
    </row>
    <row r="54" spans="1:14" x14ac:dyDescent="0.25">
      <c r="A54" s="11" t="s">
        <v>61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8">
        <f t="shared" si="3"/>
        <v>0</v>
      </c>
    </row>
    <row r="55" spans="1:14" x14ac:dyDescent="0.25">
      <c r="A55" s="11" t="s">
        <v>62</v>
      </c>
      <c r="B55" s="26">
        <v>2090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8">
        <f t="shared" si="3"/>
        <v>2090</v>
      </c>
    </row>
    <row r="56" spans="1:14" x14ac:dyDescent="0.25">
      <c r="A56" s="11" t="s">
        <v>63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8">
        <f t="shared" si="3"/>
        <v>0</v>
      </c>
    </row>
    <row r="57" spans="1:14" x14ac:dyDescent="0.25">
      <c r="A57" s="11" t="s">
        <v>64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8">
        <f t="shared" si="3"/>
        <v>0</v>
      </c>
    </row>
    <row r="58" spans="1:14" x14ac:dyDescent="0.25">
      <c r="A58" s="11" t="s">
        <v>65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8">
        <f t="shared" si="3"/>
        <v>0</v>
      </c>
    </row>
    <row r="59" spans="1:14" x14ac:dyDescent="0.25">
      <c r="A59" s="11" t="s">
        <v>66</v>
      </c>
      <c r="B59" s="26">
        <v>900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8">
        <f t="shared" si="3"/>
        <v>900</v>
      </c>
    </row>
    <row r="60" spans="1:14" x14ac:dyDescent="0.25">
      <c r="A60" s="11" t="s">
        <v>67</v>
      </c>
      <c r="B60" s="12">
        <v>0</v>
      </c>
      <c r="C60" s="14">
        <v>0</v>
      </c>
      <c r="D60" s="12">
        <v>0</v>
      </c>
      <c r="E60" s="12">
        <v>0</v>
      </c>
      <c r="F60" s="13"/>
      <c r="G60" s="14">
        <v>0</v>
      </c>
      <c r="H60" s="13">
        <v>0</v>
      </c>
      <c r="I60" s="13">
        <v>0</v>
      </c>
      <c r="J60" s="13">
        <v>0</v>
      </c>
      <c r="K60" s="1">
        <v>0</v>
      </c>
      <c r="L60" s="1">
        <v>0</v>
      </c>
      <c r="M60" s="1">
        <v>0</v>
      </c>
      <c r="N60" s="8">
        <f t="shared" si="3"/>
        <v>0</v>
      </c>
    </row>
    <row r="61" spans="1:14" x14ac:dyDescent="0.25">
      <c r="A61" s="11" t="s">
        <v>68</v>
      </c>
      <c r="B61" s="12">
        <v>0</v>
      </c>
      <c r="C61" s="14">
        <v>0</v>
      </c>
      <c r="D61" s="12">
        <v>0</v>
      </c>
      <c r="E61" s="12">
        <v>0</v>
      </c>
      <c r="F61" s="13">
        <v>0</v>
      </c>
      <c r="G61" s="14">
        <v>0</v>
      </c>
      <c r="H61" s="13">
        <v>0</v>
      </c>
      <c r="I61" s="13">
        <v>0</v>
      </c>
      <c r="J61" s="13">
        <v>0</v>
      </c>
      <c r="K61" s="1">
        <v>0</v>
      </c>
      <c r="L61" s="1">
        <v>0</v>
      </c>
      <c r="M61" s="1">
        <v>0</v>
      </c>
      <c r="N61" s="8">
        <f t="shared" si="3"/>
        <v>0</v>
      </c>
    </row>
    <row r="62" spans="1:14" x14ac:dyDescent="0.25">
      <c r="A62" s="11" t="s">
        <v>69</v>
      </c>
      <c r="B62" s="12">
        <v>0</v>
      </c>
      <c r="C62" s="14">
        <v>0</v>
      </c>
      <c r="D62" s="12">
        <v>0</v>
      </c>
      <c r="E62" s="12">
        <v>0</v>
      </c>
      <c r="F62" s="13">
        <v>0</v>
      </c>
      <c r="G62" s="14"/>
      <c r="H62" s="13">
        <v>0</v>
      </c>
      <c r="I62" s="13">
        <v>0</v>
      </c>
      <c r="J62" s="13">
        <v>0</v>
      </c>
      <c r="K62" s="1">
        <v>0</v>
      </c>
      <c r="L62" s="1">
        <v>0</v>
      </c>
      <c r="M62" s="1">
        <v>0</v>
      </c>
      <c r="N62" s="8">
        <f t="shared" si="3"/>
        <v>0</v>
      </c>
    </row>
    <row r="63" spans="1:14" x14ac:dyDescent="0.25">
      <c r="A63" s="10" t="s">
        <v>70</v>
      </c>
      <c r="B63" s="8">
        <f t="shared" ref="B63:H63" si="15">SUM(B64:B67)</f>
        <v>0</v>
      </c>
      <c r="C63" s="8">
        <f t="shared" si="15"/>
        <v>83364690.769999996</v>
      </c>
      <c r="D63" s="8">
        <f t="shared" si="15"/>
        <v>0</v>
      </c>
      <c r="E63" s="8">
        <f t="shared" si="15"/>
        <v>0</v>
      </c>
      <c r="F63" s="8">
        <f t="shared" si="15"/>
        <v>0</v>
      </c>
      <c r="G63" s="8">
        <f t="shared" si="15"/>
        <v>0</v>
      </c>
      <c r="H63" s="8">
        <f t="shared" si="15"/>
        <v>0</v>
      </c>
      <c r="I63" s="8">
        <f>SUM(I64:I67)</f>
        <v>0</v>
      </c>
      <c r="J63" s="8">
        <f>SUM(J64:J67)</f>
        <v>0</v>
      </c>
      <c r="K63" s="8">
        <f>SUM(K64:K67)</f>
        <v>0</v>
      </c>
      <c r="L63" s="8">
        <f>SUM(L64:L67)</f>
        <v>0</v>
      </c>
      <c r="M63" s="8">
        <f>SUM(M64:M67)</f>
        <v>0</v>
      </c>
      <c r="N63" s="8">
        <f t="shared" si="3"/>
        <v>83364690.769999996</v>
      </c>
    </row>
    <row r="64" spans="1:14" x14ac:dyDescent="0.25">
      <c r="A64" s="11" t="s">
        <v>71</v>
      </c>
      <c r="B64" s="12">
        <v>0</v>
      </c>
      <c r="C64" s="26">
        <v>83364690.769999996</v>
      </c>
      <c r="D64" s="12"/>
      <c r="E64" s="12"/>
      <c r="F64" s="13"/>
      <c r="G64" s="13"/>
      <c r="H64" s="26"/>
      <c r="I64" s="26"/>
      <c r="J64" s="1"/>
      <c r="K64" s="1"/>
      <c r="L64" s="1"/>
      <c r="M64" s="1"/>
      <c r="N64" s="8">
        <f t="shared" si="3"/>
        <v>83364690.769999996</v>
      </c>
    </row>
    <row r="65" spans="1:14" x14ac:dyDescent="0.25">
      <c r="A65" s="11" t="s">
        <v>72</v>
      </c>
      <c r="B65" s="12">
        <v>0</v>
      </c>
      <c r="C65" s="12">
        <v>0</v>
      </c>
      <c r="D65" s="26"/>
      <c r="E65" s="26"/>
      <c r="F65" s="26"/>
      <c r="G65" s="14"/>
      <c r="H65" s="26"/>
      <c r="I65" s="26"/>
      <c r="J65" s="26"/>
      <c r="K65" s="26"/>
      <c r="L65" s="1"/>
      <c r="M65" s="26"/>
      <c r="N65" s="8">
        <f t="shared" si="3"/>
        <v>0</v>
      </c>
    </row>
    <row r="66" spans="1:14" x14ac:dyDescent="0.25">
      <c r="A66" s="11" t="s">
        <v>73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">
        <v>0</v>
      </c>
      <c r="L66" s="1">
        <v>0</v>
      </c>
      <c r="M66" s="1">
        <v>0</v>
      </c>
      <c r="N66" s="8">
        <f t="shared" si="3"/>
        <v>0</v>
      </c>
    </row>
    <row r="67" spans="1:14" ht="30" x14ac:dyDescent="0.25">
      <c r="A67" s="15" t="s">
        <v>74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">
        <v>0</v>
      </c>
      <c r="L67" s="1">
        <v>0</v>
      </c>
      <c r="M67" s="1">
        <v>0</v>
      </c>
      <c r="N67" s="8">
        <f t="shared" si="3"/>
        <v>0</v>
      </c>
    </row>
    <row r="68" spans="1:14" x14ac:dyDescent="0.25">
      <c r="A68" s="10" t="s">
        <v>75</v>
      </c>
      <c r="B68" s="8">
        <f t="shared" ref="B68:H68" si="16">SUM(B69:B70)</f>
        <v>0</v>
      </c>
      <c r="C68" s="8">
        <f t="shared" si="16"/>
        <v>0</v>
      </c>
      <c r="D68" s="8">
        <f t="shared" si="16"/>
        <v>0</v>
      </c>
      <c r="E68" s="8">
        <f t="shared" si="16"/>
        <v>0</v>
      </c>
      <c r="F68" s="8">
        <f t="shared" si="16"/>
        <v>0</v>
      </c>
      <c r="G68" s="8">
        <f t="shared" si="16"/>
        <v>0</v>
      </c>
      <c r="H68" s="8">
        <f t="shared" si="16"/>
        <v>0</v>
      </c>
      <c r="I68" s="8">
        <f t="shared" ref="I68:J68" si="17">SUM(I69:I70)</f>
        <v>0</v>
      </c>
      <c r="J68" s="8">
        <f t="shared" si="17"/>
        <v>0</v>
      </c>
      <c r="K68" s="8">
        <v>0</v>
      </c>
      <c r="L68" s="8"/>
      <c r="M68" s="8"/>
      <c r="N68" s="8">
        <f t="shared" si="3"/>
        <v>0</v>
      </c>
    </row>
    <row r="69" spans="1:14" x14ac:dyDescent="0.25">
      <c r="A69" s="11" t="s">
        <v>76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">
        <v>0</v>
      </c>
      <c r="L69" s="1">
        <v>0</v>
      </c>
      <c r="M69" s="1">
        <v>0</v>
      </c>
      <c r="N69" s="8">
        <f t="shared" si="3"/>
        <v>0</v>
      </c>
    </row>
    <row r="70" spans="1:14" x14ac:dyDescent="0.25">
      <c r="A70" s="11" t="s">
        <v>77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">
        <v>0</v>
      </c>
      <c r="L70" s="1">
        <v>0</v>
      </c>
      <c r="M70" s="1">
        <v>0</v>
      </c>
      <c r="N70" s="8">
        <f t="shared" si="3"/>
        <v>0</v>
      </c>
    </row>
    <row r="71" spans="1:14" x14ac:dyDescent="0.25">
      <c r="A71" s="10" t="s">
        <v>78</v>
      </c>
      <c r="B71" s="8">
        <f t="shared" ref="B71:H71" si="18">SUM(B72:B74)</f>
        <v>0</v>
      </c>
      <c r="C71" s="8">
        <f t="shared" si="18"/>
        <v>0</v>
      </c>
      <c r="D71" s="8">
        <f t="shared" si="18"/>
        <v>0</v>
      </c>
      <c r="E71" s="8">
        <f t="shared" si="18"/>
        <v>0</v>
      </c>
      <c r="F71" s="8">
        <f t="shared" si="18"/>
        <v>0</v>
      </c>
      <c r="G71" s="8">
        <f t="shared" si="18"/>
        <v>0</v>
      </c>
      <c r="H71" s="8">
        <f t="shared" si="18"/>
        <v>0</v>
      </c>
      <c r="I71" s="8">
        <f t="shared" ref="I71:J71" si="19">SUM(I72:I74)</f>
        <v>0</v>
      </c>
      <c r="J71" s="8">
        <f t="shared" si="19"/>
        <v>0</v>
      </c>
      <c r="K71" s="8">
        <v>0</v>
      </c>
      <c r="L71" s="8">
        <v>0</v>
      </c>
      <c r="M71" s="8">
        <v>0</v>
      </c>
      <c r="N71" s="8">
        <f t="shared" si="3"/>
        <v>0</v>
      </c>
    </row>
    <row r="72" spans="1:14" x14ac:dyDescent="0.25">
      <c r="A72" s="11" t="s">
        <v>79</v>
      </c>
      <c r="B72" s="12">
        <v>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">
        <v>0</v>
      </c>
      <c r="L72" s="1">
        <v>0</v>
      </c>
      <c r="M72" s="1">
        <v>0</v>
      </c>
      <c r="N72" s="8">
        <f t="shared" si="3"/>
        <v>0</v>
      </c>
    </row>
    <row r="73" spans="1:14" x14ac:dyDescent="0.25">
      <c r="A73" s="11" t="s">
        <v>80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">
        <v>0</v>
      </c>
      <c r="L73" s="1">
        <v>0</v>
      </c>
      <c r="M73" s="1">
        <v>0</v>
      </c>
      <c r="N73" s="8">
        <f t="shared" si="3"/>
        <v>0</v>
      </c>
    </row>
    <row r="74" spans="1:14" x14ac:dyDescent="0.25">
      <c r="A74" s="11" t="s">
        <v>81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">
        <v>0</v>
      </c>
      <c r="L74" s="1">
        <v>0</v>
      </c>
      <c r="M74" s="1">
        <v>0</v>
      </c>
      <c r="N74" s="8">
        <f t="shared" si="3"/>
        <v>0</v>
      </c>
    </row>
    <row r="75" spans="1:14" x14ac:dyDescent="0.25">
      <c r="A75" s="6" t="s">
        <v>82</v>
      </c>
      <c r="B75" s="7">
        <f t="shared" ref="B75:H75" si="20">SUM(B76+B79+B82)</f>
        <v>0</v>
      </c>
      <c r="C75" s="7">
        <f t="shared" si="20"/>
        <v>26350864.899999999</v>
      </c>
      <c r="D75" s="7">
        <f t="shared" si="20"/>
        <v>0</v>
      </c>
      <c r="E75" s="7">
        <f t="shared" si="20"/>
        <v>0</v>
      </c>
      <c r="F75" s="7">
        <f t="shared" si="20"/>
        <v>0</v>
      </c>
      <c r="G75" s="7">
        <f t="shared" si="20"/>
        <v>0</v>
      </c>
      <c r="H75" s="7">
        <f t="shared" si="20"/>
        <v>0</v>
      </c>
      <c r="I75" s="7">
        <f t="shared" ref="I75:L75" si="21">SUM(I76+I79+I82)</f>
        <v>0</v>
      </c>
      <c r="J75" s="7">
        <f t="shared" si="21"/>
        <v>0</v>
      </c>
      <c r="K75" s="8">
        <f>SUM(K76+K79+K82)</f>
        <v>0</v>
      </c>
      <c r="L75" s="8">
        <f t="shared" si="21"/>
        <v>0</v>
      </c>
      <c r="M75" s="8">
        <f t="shared" ref="M75" si="22">SUM(M76+M79+M82)</f>
        <v>0</v>
      </c>
      <c r="N75" s="8">
        <f t="shared" si="3"/>
        <v>26350864.899999999</v>
      </c>
    </row>
    <row r="76" spans="1:14" x14ac:dyDescent="0.25">
      <c r="A76" s="10" t="s">
        <v>83</v>
      </c>
      <c r="B76" s="8">
        <v>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f t="shared" si="3"/>
        <v>0</v>
      </c>
    </row>
    <row r="77" spans="1:14" x14ac:dyDescent="0.25">
      <c r="A77" s="11" t="s">
        <v>84</v>
      </c>
      <c r="B77" s="12">
        <v>0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">
        <v>0</v>
      </c>
      <c r="L77" s="1">
        <v>0</v>
      </c>
      <c r="M77" s="1">
        <v>0</v>
      </c>
      <c r="N77" s="8">
        <f t="shared" ref="N77:N83" si="23">SUM(B77:M77)</f>
        <v>0</v>
      </c>
    </row>
    <row r="78" spans="1:14" x14ac:dyDescent="0.25">
      <c r="A78" s="11" t="s">
        <v>85</v>
      </c>
      <c r="B78" s="12">
        <v>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">
        <v>0</v>
      </c>
      <c r="L78" s="1">
        <v>0</v>
      </c>
      <c r="M78" s="1">
        <v>0</v>
      </c>
      <c r="N78" s="8">
        <f t="shared" si="23"/>
        <v>0</v>
      </c>
    </row>
    <row r="79" spans="1:14" x14ac:dyDescent="0.25">
      <c r="A79" s="10" t="s">
        <v>86</v>
      </c>
      <c r="B79" s="17">
        <f t="shared" ref="B79:H79" si="24">SUM(B80:B81)</f>
        <v>0</v>
      </c>
      <c r="C79" s="17">
        <f t="shared" si="24"/>
        <v>26350864.899999999</v>
      </c>
      <c r="D79" s="17">
        <f t="shared" si="24"/>
        <v>0</v>
      </c>
      <c r="E79" s="17">
        <f t="shared" si="24"/>
        <v>0</v>
      </c>
      <c r="F79" s="17">
        <f t="shared" si="24"/>
        <v>0</v>
      </c>
      <c r="G79" s="17">
        <f t="shared" si="24"/>
        <v>0</v>
      </c>
      <c r="H79" s="17">
        <f t="shared" si="24"/>
        <v>0</v>
      </c>
      <c r="I79" s="17">
        <f t="shared" ref="I79" si="25">SUM(I80:I81)</f>
        <v>0</v>
      </c>
      <c r="J79" s="17">
        <f>SUM(J80:J81)</f>
        <v>0</v>
      </c>
      <c r="K79" s="17">
        <f>SUM(K80:K81)</f>
        <v>0</v>
      </c>
      <c r="L79" s="17">
        <f>SUM(L80:L81)</f>
        <v>0</v>
      </c>
      <c r="M79" s="17">
        <f>SUM(M80:M81)</f>
        <v>0</v>
      </c>
      <c r="N79" s="8">
        <f t="shared" si="23"/>
        <v>26350864.899999999</v>
      </c>
    </row>
    <row r="80" spans="1:14" x14ac:dyDescent="0.25">
      <c r="A80" s="11" t="s">
        <v>87</v>
      </c>
      <c r="B80" s="14">
        <v>0</v>
      </c>
      <c r="C80" s="26">
        <v>26350864.899999999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8">
        <f t="shared" si="23"/>
        <v>26350864.899999999</v>
      </c>
    </row>
    <row r="81" spans="1:14" x14ac:dyDescent="0.25">
      <c r="A81" s="11" t="s">
        <v>88</v>
      </c>
      <c r="B81" s="12">
        <v>0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">
        <v>0</v>
      </c>
      <c r="L81" s="1">
        <v>0</v>
      </c>
      <c r="M81" s="1">
        <v>0</v>
      </c>
      <c r="N81" s="8">
        <f t="shared" si="23"/>
        <v>0</v>
      </c>
    </row>
    <row r="82" spans="1:14" x14ac:dyDescent="0.25">
      <c r="A82" s="10" t="s">
        <v>89</v>
      </c>
      <c r="B82" s="8">
        <f t="shared" ref="B82:J82" si="26">SUM(B83)</f>
        <v>0</v>
      </c>
      <c r="C82" s="8">
        <f t="shared" si="26"/>
        <v>0</v>
      </c>
      <c r="D82" s="8">
        <f t="shared" si="26"/>
        <v>0</v>
      </c>
      <c r="E82" s="8">
        <f t="shared" si="26"/>
        <v>0</v>
      </c>
      <c r="F82" s="8">
        <f t="shared" si="26"/>
        <v>0</v>
      </c>
      <c r="G82" s="8">
        <f t="shared" si="26"/>
        <v>0</v>
      </c>
      <c r="H82" s="8">
        <f t="shared" si="26"/>
        <v>0</v>
      </c>
      <c r="I82" s="8">
        <f t="shared" si="26"/>
        <v>0</v>
      </c>
      <c r="J82" s="8">
        <f t="shared" si="26"/>
        <v>0</v>
      </c>
      <c r="K82" s="8">
        <v>0</v>
      </c>
      <c r="L82" s="8">
        <v>0</v>
      </c>
      <c r="M82" s="8">
        <v>0</v>
      </c>
      <c r="N82" s="8">
        <f t="shared" si="23"/>
        <v>0</v>
      </c>
    </row>
    <row r="83" spans="1:14" x14ac:dyDescent="0.25">
      <c r="A83" s="11" t="s">
        <v>90</v>
      </c>
      <c r="B83" s="12">
        <v>0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">
        <v>0</v>
      </c>
      <c r="L83" s="1">
        <v>0</v>
      </c>
      <c r="M83" s="1">
        <v>0</v>
      </c>
      <c r="N83" s="8">
        <f t="shared" si="23"/>
        <v>0</v>
      </c>
    </row>
    <row r="84" spans="1:14" x14ac:dyDescent="0.25">
      <c r="A84" s="18" t="s">
        <v>91</v>
      </c>
      <c r="B84" s="19">
        <f t="shared" ref="B84:H84" si="27">SUM(B10+B75)</f>
        <v>218116513.18000001</v>
      </c>
      <c r="C84" s="19">
        <f t="shared" si="27"/>
        <v>328428017.09999996</v>
      </c>
      <c r="D84" s="19">
        <f t="shared" si="27"/>
        <v>0</v>
      </c>
      <c r="E84" s="19">
        <f t="shared" si="27"/>
        <v>0</v>
      </c>
      <c r="F84" s="19">
        <f t="shared" si="27"/>
        <v>0</v>
      </c>
      <c r="G84" s="19">
        <f t="shared" si="27"/>
        <v>0</v>
      </c>
      <c r="H84" s="19">
        <f t="shared" si="27"/>
        <v>0</v>
      </c>
      <c r="I84" s="19">
        <f t="shared" ref="I84:N84" si="28">SUM(I10+I75)</f>
        <v>0</v>
      </c>
      <c r="J84" s="19">
        <f t="shared" si="28"/>
        <v>0</v>
      </c>
      <c r="K84" s="19">
        <f t="shared" si="28"/>
        <v>0</v>
      </c>
      <c r="L84" s="19">
        <f t="shared" si="28"/>
        <v>0</v>
      </c>
      <c r="M84" s="19">
        <f t="shared" si="28"/>
        <v>0</v>
      </c>
      <c r="N84" s="19">
        <f t="shared" si="28"/>
        <v>546544530.27999997</v>
      </c>
    </row>
    <row r="85" spans="1:14" x14ac:dyDescent="0.25">
      <c r="J85" s="1"/>
      <c r="K85" s="1"/>
      <c r="L85" s="1"/>
    </row>
    <row r="86" spans="1:14" x14ac:dyDescent="0.25">
      <c r="B86" s="26"/>
      <c r="C86" s="26"/>
      <c r="J86" s="1"/>
      <c r="K86" s="1"/>
      <c r="L86" s="1"/>
    </row>
    <row r="87" spans="1:14" x14ac:dyDescent="0.25">
      <c r="A87" s="20" t="s">
        <v>92</v>
      </c>
      <c r="B87" s="28"/>
      <c r="C87" s="26"/>
      <c r="D87" s="13"/>
      <c r="E87" s="13"/>
      <c r="F87" s="13"/>
      <c r="G87" s="22"/>
      <c r="I87" s="13"/>
      <c r="J87" s="1"/>
      <c r="K87" s="30" t="s">
        <v>93</v>
      </c>
      <c r="L87" s="30"/>
      <c r="M87" s="30"/>
    </row>
    <row r="88" spans="1:14" x14ac:dyDescent="0.25">
      <c r="A88" s="20" t="s">
        <v>94</v>
      </c>
      <c r="B88" s="21"/>
      <c r="D88" s="13"/>
      <c r="E88" s="13"/>
      <c r="F88" s="13"/>
      <c r="G88" s="23"/>
      <c r="H88" s="23"/>
      <c r="I88" s="13"/>
      <c r="J88" s="1"/>
      <c r="K88" s="29" t="s">
        <v>95</v>
      </c>
      <c r="L88" s="29"/>
      <c r="M88" s="29"/>
    </row>
    <row r="89" spans="1:14" x14ac:dyDescent="0.25">
      <c r="A89" s="20" t="s">
        <v>96</v>
      </c>
      <c r="B89" s="21"/>
      <c r="D89" s="13"/>
      <c r="E89" s="13"/>
      <c r="F89" s="13"/>
      <c r="G89" s="24"/>
      <c r="H89" s="20"/>
      <c r="I89" s="13"/>
      <c r="J89" s="1"/>
      <c r="K89" s="29" t="s">
        <v>97</v>
      </c>
      <c r="L89" s="29"/>
      <c r="M89" s="29"/>
    </row>
    <row r="90" spans="1:14" x14ac:dyDescent="0.25">
      <c r="A90" s="25" t="s">
        <v>98</v>
      </c>
      <c r="D90" s="13"/>
      <c r="E90" s="13"/>
      <c r="F90" s="13"/>
      <c r="G90" s="13" t="s">
        <v>99</v>
      </c>
      <c r="H90" s="13" t="s">
        <v>99</v>
      </c>
      <c r="I90" s="13"/>
      <c r="J90" s="1"/>
      <c r="K90" s="13"/>
      <c r="L90" s="1"/>
    </row>
    <row r="91" spans="1:14" x14ac:dyDescent="0.25">
      <c r="J91" s="1"/>
      <c r="L91" s="1"/>
    </row>
    <row r="92" spans="1:14" x14ac:dyDescent="0.25">
      <c r="J92" s="1"/>
      <c r="L92" s="1"/>
    </row>
    <row r="93" spans="1:14" x14ac:dyDescent="0.25">
      <c r="K93" s="26"/>
      <c r="M93" s="26"/>
      <c r="N93" s="26"/>
    </row>
    <row r="94" spans="1:14" x14ac:dyDescent="0.25">
      <c r="K94" s="26"/>
      <c r="M94" s="26"/>
      <c r="N94" s="26"/>
    </row>
  </sheetData>
  <mergeCells count="8">
    <mergeCell ref="K88:M88"/>
    <mergeCell ref="K89:M89"/>
    <mergeCell ref="K87:M87"/>
    <mergeCell ref="A3:N3"/>
    <mergeCell ref="A4:N4"/>
    <mergeCell ref="A5:N5"/>
    <mergeCell ref="A6:N6"/>
    <mergeCell ref="A7:N7"/>
  </mergeCells>
  <pageMargins left="0.39370078740157483" right="0.19685039370078741" top="0.39370078740157483" bottom="0.39370078740157483" header="0.31496062992125984" footer="0.31496062992125984"/>
  <pageSetup scale="5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Amarilis Rosario</dc:creator>
  <cp:lastModifiedBy>Amarilis Rosario</cp:lastModifiedBy>
  <cp:lastPrinted>2024-02-16T17:49:41Z</cp:lastPrinted>
  <dcterms:created xsi:type="dcterms:W3CDTF">2022-04-12T12:20:50Z</dcterms:created>
  <dcterms:modified xsi:type="dcterms:W3CDTF">2024-03-11T13:53:02Z</dcterms:modified>
</cp:coreProperties>
</file>