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sario\Documents\"/>
    </mc:Choice>
  </mc:AlternateContent>
  <bookViews>
    <workbookView xWindow="240" yWindow="135" windowWidth="20115" windowHeight="724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H53" i="1" l="1"/>
  <c r="H46" i="1"/>
  <c r="E46" i="1" l="1"/>
  <c r="N83" i="1" l="1"/>
  <c r="M82" i="1"/>
  <c r="L82" i="1"/>
  <c r="K82" i="1"/>
  <c r="J82" i="1"/>
  <c r="I82" i="1"/>
  <c r="H82" i="1"/>
  <c r="G82" i="1"/>
  <c r="F82" i="1"/>
  <c r="E82" i="1"/>
  <c r="D82" i="1"/>
  <c r="C82" i="1"/>
  <c r="C75" i="1" s="1"/>
  <c r="B82" i="1"/>
  <c r="N81" i="1"/>
  <c r="N80" i="1"/>
  <c r="M79" i="1"/>
  <c r="L79" i="1"/>
  <c r="K79" i="1"/>
  <c r="J79" i="1"/>
  <c r="I79" i="1"/>
  <c r="H79" i="1"/>
  <c r="G79" i="1"/>
  <c r="F79" i="1"/>
  <c r="E79" i="1"/>
  <c r="D79" i="1"/>
  <c r="C79" i="1"/>
  <c r="B79" i="1"/>
  <c r="N78" i="1"/>
  <c r="N77" i="1"/>
  <c r="M76" i="1"/>
  <c r="L76" i="1"/>
  <c r="K76" i="1"/>
  <c r="J76" i="1"/>
  <c r="I76" i="1"/>
  <c r="H76" i="1"/>
  <c r="G76" i="1"/>
  <c r="G75" i="1" s="1"/>
  <c r="F76" i="1"/>
  <c r="E76" i="1"/>
  <c r="D76" i="1"/>
  <c r="C76" i="1"/>
  <c r="B76" i="1"/>
  <c r="N74" i="1"/>
  <c r="N73" i="1"/>
  <c r="N72" i="1"/>
  <c r="M71" i="1"/>
  <c r="L71" i="1"/>
  <c r="K71" i="1"/>
  <c r="J71" i="1"/>
  <c r="I71" i="1"/>
  <c r="H71" i="1"/>
  <c r="G71" i="1"/>
  <c r="F71" i="1"/>
  <c r="E71" i="1"/>
  <c r="D71" i="1"/>
  <c r="C71" i="1"/>
  <c r="B71" i="1"/>
  <c r="N70" i="1"/>
  <c r="N69" i="1"/>
  <c r="M68" i="1"/>
  <c r="L68" i="1"/>
  <c r="K68" i="1"/>
  <c r="J68" i="1"/>
  <c r="I68" i="1"/>
  <c r="H68" i="1"/>
  <c r="G68" i="1"/>
  <c r="F68" i="1"/>
  <c r="E68" i="1"/>
  <c r="D68" i="1"/>
  <c r="C68" i="1"/>
  <c r="B68" i="1"/>
  <c r="N67" i="1"/>
  <c r="N66" i="1"/>
  <c r="N65" i="1"/>
  <c r="N64" i="1"/>
  <c r="M63" i="1"/>
  <c r="L63" i="1"/>
  <c r="K63" i="1"/>
  <c r="J63" i="1"/>
  <c r="I63" i="1"/>
  <c r="H63" i="1"/>
  <c r="G63" i="1"/>
  <c r="F63" i="1"/>
  <c r="E63" i="1"/>
  <c r="D63" i="1"/>
  <c r="C63" i="1"/>
  <c r="B63" i="1"/>
  <c r="N62" i="1"/>
  <c r="N61" i="1"/>
  <c r="N60" i="1"/>
  <c r="N59" i="1"/>
  <c r="N58" i="1"/>
  <c r="N57" i="1"/>
  <c r="N56" i="1"/>
  <c r="N55" i="1"/>
  <c r="N54" i="1"/>
  <c r="M53" i="1"/>
  <c r="L53" i="1"/>
  <c r="K53" i="1"/>
  <c r="J53" i="1"/>
  <c r="I53" i="1"/>
  <c r="G53" i="1"/>
  <c r="F53" i="1"/>
  <c r="E53" i="1"/>
  <c r="D53" i="1"/>
  <c r="C53" i="1"/>
  <c r="B53" i="1"/>
  <c r="N52" i="1"/>
  <c r="N51" i="1"/>
  <c r="N50" i="1"/>
  <c r="N49" i="1"/>
  <c r="N48" i="1"/>
  <c r="N47" i="1"/>
  <c r="M46" i="1"/>
  <c r="L46" i="1"/>
  <c r="K46" i="1"/>
  <c r="J46" i="1"/>
  <c r="I46" i="1"/>
  <c r="G46" i="1"/>
  <c r="F46" i="1"/>
  <c r="D46" i="1"/>
  <c r="C46" i="1"/>
  <c r="B46" i="1"/>
  <c r="N45" i="1"/>
  <c r="N44" i="1"/>
  <c r="N43" i="1"/>
  <c r="N42" i="1"/>
  <c r="N41" i="1"/>
  <c r="N40" i="1"/>
  <c r="N39" i="1"/>
  <c r="N38" i="1"/>
  <c r="M37" i="1"/>
  <c r="L37" i="1"/>
  <c r="K37" i="1"/>
  <c r="J37" i="1"/>
  <c r="I37" i="1"/>
  <c r="H37" i="1"/>
  <c r="G37" i="1"/>
  <c r="F37" i="1"/>
  <c r="E37" i="1"/>
  <c r="D37" i="1"/>
  <c r="C37" i="1"/>
  <c r="B37" i="1"/>
  <c r="N36" i="1"/>
  <c r="N35" i="1"/>
  <c r="N34" i="1"/>
  <c r="N33" i="1"/>
  <c r="N32" i="1"/>
  <c r="N31" i="1"/>
  <c r="N30" i="1"/>
  <c r="N29" i="1"/>
  <c r="N28" i="1"/>
  <c r="M27" i="1"/>
  <c r="L27" i="1"/>
  <c r="K27" i="1"/>
  <c r="J27" i="1"/>
  <c r="I27" i="1"/>
  <c r="H27" i="1"/>
  <c r="G27" i="1"/>
  <c r="F27" i="1"/>
  <c r="E27" i="1"/>
  <c r="D27" i="1"/>
  <c r="C27" i="1"/>
  <c r="B27" i="1"/>
  <c r="N26" i="1"/>
  <c r="N25" i="1"/>
  <c r="N24" i="1"/>
  <c r="N23" i="1"/>
  <c r="N22" i="1"/>
  <c r="N21" i="1"/>
  <c r="N20" i="1"/>
  <c r="N19" i="1"/>
  <c r="N18" i="1"/>
  <c r="M17" i="1"/>
  <c r="L17" i="1"/>
  <c r="K17" i="1"/>
  <c r="J17" i="1"/>
  <c r="I17" i="1"/>
  <c r="H17" i="1"/>
  <c r="G17" i="1"/>
  <c r="F17" i="1"/>
  <c r="E17" i="1"/>
  <c r="D17" i="1"/>
  <c r="C17" i="1"/>
  <c r="B17" i="1"/>
  <c r="N16" i="1"/>
  <c r="N15" i="1"/>
  <c r="N14" i="1"/>
  <c r="N13" i="1"/>
  <c r="N12" i="1"/>
  <c r="M11" i="1"/>
  <c r="L11" i="1"/>
  <c r="K11" i="1"/>
  <c r="J11" i="1"/>
  <c r="I11" i="1"/>
  <c r="H11" i="1"/>
  <c r="G11" i="1"/>
  <c r="F11" i="1"/>
  <c r="E11" i="1"/>
  <c r="D11" i="1"/>
  <c r="C11" i="1"/>
  <c r="B11" i="1"/>
  <c r="K75" i="1" l="1"/>
  <c r="J10" i="1"/>
  <c r="I75" i="1"/>
  <c r="H75" i="1"/>
  <c r="B10" i="1"/>
  <c r="N82" i="1"/>
  <c r="G10" i="1"/>
  <c r="F75" i="1"/>
  <c r="L75" i="1"/>
  <c r="M75" i="1"/>
  <c r="C10" i="1"/>
  <c r="C84" i="1" s="1"/>
  <c r="F10" i="1"/>
  <c r="H10" i="1"/>
  <c r="J75" i="1"/>
  <c r="K10" i="1"/>
  <c r="M10" i="1"/>
  <c r="M84" i="1" s="1"/>
  <c r="L10" i="1"/>
  <c r="I10" i="1"/>
  <c r="E75" i="1"/>
  <c r="N71" i="1"/>
  <c r="N53" i="1"/>
  <c r="N37" i="1"/>
  <c r="E10" i="1"/>
  <c r="D75" i="1"/>
  <c r="N79" i="1"/>
  <c r="N68" i="1"/>
  <c r="N63" i="1"/>
  <c r="N46" i="1"/>
  <c r="N27" i="1"/>
  <c r="N17" i="1"/>
  <c r="D10" i="1"/>
  <c r="N11" i="1"/>
  <c r="B75" i="1"/>
  <c r="N76" i="1"/>
  <c r="L84" i="1" l="1"/>
  <c r="K84" i="1"/>
  <c r="J84" i="1"/>
  <c r="I84" i="1"/>
  <c r="H84" i="1"/>
  <c r="B84" i="1"/>
  <c r="G84" i="1"/>
  <c r="F84" i="1"/>
  <c r="E84" i="1"/>
  <c r="N75" i="1"/>
  <c r="D84" i="1"/>
  <c r="N10" i="1"/>
  <c r="N84" i="1" l="1"/>
</calcChain>
</file>

<file path=xl/sharedStrings.xml><?xml version="1.0" encoding="utf-8"?>
<sst xmlns="http://schemas.openxmlformats.org/spreadsheetml/2006/main" count="103" uniqueCount="102">
  <si>
    <t>MINISTERIO DE SALUD PUBLICA</t>
  </si>
  <si>
    <t>CORPORACION  DEL  ACUEDUCTOS  Y  ALCANTARILLADO DE  SANTIAGO</t>
  </si>
  <si>
    <t>Año 2022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</si>
  <si>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</si>
  <si>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</si>
  <si>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</si>
  <si>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</si>
  <si>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</si>
  <si>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</si>
  <si>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</si>
  <si>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</si>
  <si>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</si>
  <si>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</si>
  <si>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</si>
  <si>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</si>
  <si>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</si>
  <si>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</si>
  <si>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</si>
  <si>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</si>
  <si>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</si>
  <si>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</si>
  <si>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</si>
  <si>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</si>
  <si>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</si>
  <si>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</si>
  <si>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</si>
  <si>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</si>
  <si>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</si>
  <si>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</si>
  <si>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</si>
  <si>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</si>
  <si>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</si>
  <si>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</si>
  <si>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</si>
  <si>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</si>
  <si>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</si>
  <si>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</si>
  <si>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</si>
  <si>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</si>
  <si>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</si>
  <si>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</si>
  <si>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</si>
  <si>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</si>
  <si>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</si>
  <si>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</si>
  <si>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</si>
  <si>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</si>
  <si>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</si>
  <si>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</si>
  <si>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</si>
  <si>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</si>
  <si>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</si>
  <si>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</si>
  <si>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</si>
  <si>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</si>
  <si>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</si>
  <si>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</si>
  <si>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</si>
  <si>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</si>
  <si>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</si>
  <si>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</si>
  <si>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</si>
  <si>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</si>
  <si>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</si>
  <si>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</si>
  <si>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</si>
  <si>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</si>
  <si>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</si>
  <si>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</si>
  <si>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</si>
  <si>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</si>
  <si>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</si>
  <si>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</si>
  <si>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</si>
  <si>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</si>
  <si>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</si>
  <si>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</si>
  <si>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</si>
  <si>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</si>
  <si>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</si>
  <si>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</si>
  <si>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</si>
  <si>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</si>
  <si>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</si>
  <si>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</si>
  <si>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</si>
  <si>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</si>
  <si>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</si>
  <si>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</si>
  <si>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</si>
  <si>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</si>
  <si>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</si>
  <si>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</si>
  <si>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_______________________________</t>
  </si>
  <si>
    <t>_____________________________</t>
  </si>
  <si>
    <t>Licda.  Alexandra  Amarilis  Arias</t>
  </si>
  <si>
    <t>Ing.  Andres  Burgos</t>
  </si>
  <si>
    <t>Encargada Depto.  Presupuesto</t>
  </si>
  <si>
    <t>Director General de CORAASAN</t>
  </si>
  <si>
    <t>NOTA ESTOS DATOS SON PREELIMINARES Y PUEDEN SER MODIFICADOS</t>
  </si>
  <si>
    <t xml:space="preserve"> </t>
  </si>
  <si>
    <t>2.3.8 - GASTOS  QUE  SE  ASIGNARÁN  DURANTE  EL  EJERCICIO  (ART. 32 Y 33 LEY 423-06)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</si>
</sst>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_);_(* \(#,##0.0\);_(* &quot;-&quot;??_);_(@_)"/>
    <numFmt numFmtId="165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40" fontId="0" fillId="0" borderId="0" xfId="0" applyNumberFormat="1"/>
    <xf numFmtId="0" fontId="1" fillId="2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0" fontId="1" fillId="3" borderId="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164" fontId="2" fillId="0" borderId="4" xfId="0" applyNumberFormat="1" applyFont="1" applyBorder="1"/>
    <xf numFmtId="165" fontId="2" fillId="0" borderId="0" xfId="0" applyNumberFormat="1" applyFont="1"/>
    <xf numFmtId="40" fontId="2" fillId="0" borderId="0" xfId="0" applyNumberFormat="1" applyFont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165" fontId="5" fillId="0" borderId="0" xfId="0" applyNumberFormat="1" applyFont="1"/>
    <xf numFmtId="165" fontId="0" fillId="0" borderId="0" xfId="0" applyNumberFormat="1"/>
    <xf numFmtId="4" fontId="5" fillId="0" borderId="0" xfId="0" applyNumberFormat="1" applyFont="1"/>
    <xf numFmtId="0" fontId="0" fillId="0" borderId="0" xfId="0" applyAlignment="1">
      <alignment horizontal="left" wrapText="1" indent="2"/>
    </xf>
    <xf numFmtId="0" fontId="0" fillId="0" borderId="0" xfId="0" applyAlignment="1">
      <alignment horizontal="left" vertical="top" wrapText="1" indent="2"/>
    </xf>
    <xf numFmtId="4" fontId="2" fillId="0" borderId="0" xfId="0" applyNumberFormat="1" applyFont="1"/>
    <xf numFmtId="0" fontId="1" fillId="2" borderId="5" xfId="0" applyFont="1" applyFill="1" applyBorder="1" applyAlignment="1">
      <alignment vertical="center"/>
    </xf>
    <xf numFmtId="165" fontId="2" fillId="3" borderId="0" xfId="0" applyNumberFormat="1" applyFont="1" applyFill="1"/>
    <xf numFmtId="0" fontId="6" fillId="0" borderId="0" xfId="0" applyFont="1"/>
    <xf numFmtId="0" fontId="0" fillId="0" borderId="0" xfId="0" applyAlignment="1">
      <alignment horizontal="right"/>
    </xf>
    <xf numFmtId="4" fontId="7" fillId="0" borderId="0" xfId="0" applyNumberFormat="1" applyFont="1"/>
    <xf numFmtId="4" fontId="6" fillId="0" borderId="0" xfId="0" applyNumberFormat="1" applyFont="1" applyAlignment="1">
      <alignment horizontal="centerContinuous"/>
    </xf>
    <xf numFmtId="4" fontId="6" fillId="0" borderId="0" xfId="0" applyNumberFormat="1" applyFont="1"/>
    <xf numFmtId="0" fontId="8" fillId="0" borderId="0" xfId="0" applyFont="1" applyAlignment="1">
      <alignment horizontal="left"/>
    </xf>
    <xf numFmtId="4" fontId="6" fillId="0" borderId="0" xfId="0" applyNumberFormat="1" applyFont="1" applyAlignment="1">
      <alignment horizontal="center"/>
    </xf>
    <xf numFmtId="4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0</xdr:rowOff>
    </xdr:from>
    <xdr:to>
      <xdr:col>0</xdr:col>
      <xdr:colOff>1484329</xdr:colOff>
      <xdr:row>5</xdr:row>
      <xdr:rowOff>9525</xdr:rowOff>
    </xdr:to>
    <xdr:pic>
      <xdr:nvPicPr>
        <xdr:cNvPr id="2" name="1 Imagen" descr="Ministerio de Salud cuenta con 500 mil pruebas de antígenos para detección  temprana de coronavirus - Ministerio de Salud Públic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0"/>
          <a:ext cx="1470722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285748</xdr:colOff>
      <xdr:row>0</xdr:row>
      <xdr:rowOff>108857</xdr:rowOff>
    </xdr:from>
    <xdr:to>
      <xdr:col>13</xdr:col>
      <xdr:colOff>612775</xdr:colOff>
      <xdr:row>4</xdr:row>
      <xdr:rowOff>76200</xdr:rowOff>
    </xdr:to>
    <xdr:pic>
      <xdr:nvPicPr>
        <xdr:cNvPr id="3" name="Imagen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48" y="108857"/>
          <a:ext cx="1089027" cy="805543"/>
        </a:xfrm>
        <a:prstGeom prst="rect">
          <a:avLst/>
        </a:prstGeom>
        <a:noFill/>
        <a:ln>
          <a:noFill/>
        </a:ln>
        <a:effectLst>
          <a:reflection endPos="0" dist="508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abSelected="1" topLeftCell="A49" workbookViewId="0">
      <selection activeCell="L86" sqref="L86"/>
    </sheetView>
  </sheetViews>
  <sheetFormatPr baseColWidth="10" defaultRowHeight="15" x14ac:dyDescent="0.25"/>
  <cols>
    <col min="1" max="1" width="72.42578125" customWidth="1"/>
    <col min="2" max="4" width="14.28515625" bestFit="1" customWidth="1"/>
    <col min="5" max="5" width="14" customWidth="1"/>
    <col min="6" max="9" width="14.140625" bestFit="1" customWidth="1"/>
    <col min="10" max="10" width="14.42578125" bestFit="1" customWidth="1"/>
    <col min="11" max="11" width="14.140625" bestFit="1" customWidth="1"/>
    <col min="12" max="12" width="14.42578125" bestFit="1" customWidth="1"/>
    <col min="14" max="14" width="15.7109375" bestFit="1" customWidth="1"/>
  </cols>
  <sheetData>
    <row r="1" spans="1:14" x14ac:dyDescent="0.25">
      <c r="J1" s="1"/>
      <c r="L1" s="1"/>
    </row>
    <row r="2" spans="1:14" x14ac:dyDescent="0.25">
      <c r="J2" s="1"/>
      <c r="L2" s="1"/>
    </row>
    <row r="3" spans="1:14" ht="18" x14ac:dyDescent="0.2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8" x14ac:dyDescent="0.25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8" x14ac:dyDescent="0.25">
      <c r="A5" s="29" t="s">
        <v>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18" x14ac:dyDescent="0.25">
      <c r="A6" s="31" t="s">
        <v>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8" x14ac:dyDescent="0.25">
      <c r="A7" s="32" t="s">
        <v>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x14ac:dyDescent="0.25">
      <c r="J8" s="1"/>
      <c r="L8" s="1"/>
    </row>
    <row r="9" spans="1:14" x14ac:dyDescent="0.25">
      <c r="A9" s="2" t="s">
        <v>5</v>
      </c>
      <c r="B9" s="3" t="s">
        <v>6</v>
      </c>
      <c r="C9" s="3" t="s">
        <v>7</v>
      </c>
      <c r="D9" s="3" t="s">
        <v>8</v>
      </c>
      <c r="E9" s="3" t="s">
        <v>9</v>
      </c>
      <c r="F9" s="4" t="s">
        <v>10</v>
      </c>
      <c r="G9" s="3" t="s">
        <v>11</v>
      </c>
      <c r="H9" s="4" t="s">
        <v>12</v>
      </c>
      <c r="I9" s="3" t="s">
        <v>13</v>
      </c>
      <c r="J9" s="5" t="s">
        <v>14</v>
      </c>
      <c r="K9" s="3" t="s">
        <v>15</v>
      </c>
      <c r="L9" s="5" t="s">
        <v>16</v>
      </c>
      <c r="M9" s="4" t="s">
        <v>17</v>
      </c>
      <c r="N9" s="3" t="s">
        <v>18</v>
      </c>
    </row>
    <row r="10" spans="1:14" x14ac:dyDescent="0.25">
      <c r="A10" s="6" t="s">
        <v>19</v>
      </c>
      <c r="B10" s="7">
        <f>SUM(B11+B17+B27+B37+B46+B53+B63+B68+B71)</f>
        <v>257623411</v>
      </c>
      <c r="C10" s="7">
        <f t="shared" ref="C10:K10" si="0">SUM(C11+C17+C27+C37+C46+C53+C63+C68+C71)</f>
        <v>271327962</v>
      </c>
      <c r="D10" s="7">
        <f t="shared" si="0"/>
        <v>255973663</v>
      </c>
      <c r="E10" s="7">
        <f t="shared" si="0"/>
        <v>370031498</v>
      </c>
      <c r="F10" s="7">
        <f t="shared" si="0"/>
        <v>334123409</v>
      </c>
      <c r="G10" s="7">
        <f t="shared" si="0"/>
        <v>311907852</v>
      </c>
      <c r="H10" s="7">
        <f t="shared" si="0"/>
        <v>326778524</v>
      </c>
      <c r="I10" s="8">
        <f t="shared" si="0"/>
        <v>308859941</v>
      </c>
      <c r="J10" s="8">
        <f t="shared" si="0"/>
        <v>381114905</v>
      </c>
      <c r="K10" s="8">
        <f t="shared" si="0"/>
        <v>320733228</v>
      </c>
      <c r="L10" s="9">
        <f>SUM(L11+L17+L27+L37+L46+L53+L63+L68+L71)</f>
        <v>488449953</v>
      </c>
      <c r="M10" s="9">
        <f>SUM(M11+M17+M27+M37+M46+M53+M63+M68+M71)</f>
        <v>0</v>
      </c>
      <c r="N10" s="8">
        <f>SUM(B10:M10)</f>
        <v>3626924346</v>
      </c>
    </row>
    <row r="11" spans="1:14" x14ac:dyDescent="0.25">
      <c r="A11" s="10" t="s">
        <v>20</v>
      </c>
      <c r="B11" s="8">
        <f>SUM(B12:B16)</f>
        <v>135707401</v>
      </c>
      <c r="C11" s="8">
        <f t="shared" ref="C11:K11" si="1">SUM(C12:C16)</f>
        <v>136574019</v>
      </c>
      <c r="D11" s="8">
        <f t="shared" si="1"/>
        <v>140795118</v>
      </c>
      <c r="E11" s="8">
        <f t="shared" si="1"/>
        <v>132405398</v>
      </c>
      <c r="F11" s="8">
        <f t="shared" si="1"/>
        <v>132346434</v>
      </c>
      <c r="G11" s="8">
        <f t="shared" si="1"/>
        <v>131264246</v>
      </c>
      <c r="H11" s="8">
        <f t="shared" si="1"/>
        <v>132426819</v>
      </c>
      <c r="I11" s="8">
        <f t="shared" si="1"/>
        <v>135919836</v>
      </c>
      <c r="J11" s="8">
        <f t="shared" si="1"/>
        <v>137259714</v>
      </c>
      <c r="K11" s="8">
        <f t="shared" si="1"/>
        <v>131492226</v>
      </c>
      <c r="L11" s="9">
        <f>SUM(L12:L16)</f>
        <v>127279564</v>
      </c>
      <c r="M11" s="9">
        <f>SUM(M12:M16)</f>
        <v>0</v>
      </c>
      <c r="N11" s="8">
        <f>SUM(B11:M11)</f>
        <v>1473470775</v>
      </c>
    </row>
    <row r="12" spans="1:14" x14ac:dyDescent="0.25">
      <c r="A12" s="11" t="s">
        <v>21</v>
      </c>
      <c r="B12" s="12">
        <v>113705433</v>
      </c>
      <c r="C12" s="12">
        <v>115784578</v>
      </c>
      <c r="D12" s="12">
        <v>121273797</v>
      </c>
      <c r="E12" s="12">
        <v>111136077</v>
      </c>
      <c r="F12" s="13">
        <v>113100497</v>
      </c>
      <c r="G12" s="13">
        <v>111669296</v>
      </c>
      <c r="H12" s="13">
        <v>113669144</v>
      </c>
      <c r="I12" s="13">
        <v>116010285</v>
      </c>
      <c r="J12" s="1">
        <v>117519647</v>
      </c>
      <c r="K12" s="1">
        <v>111717223</v>
      </c>
      <c r="L12" s="1">
        <v>108157454</v>
      </c>
      <c r="M12" s="1"/>
      <c r="N12" s="8">
        <f>SUM(B12:M12)</f>
        <v>1253743431</v>
      </c>
    </row>
    <row r="13" spans="1:14" x14ac:dyDescent="0.25">
      <c r="A13" s="11" t="s">
        <v>22</v>
      </c>
      <c r="B13" s="12">
        <v>6810483</v>
      </c>
      <c r="C13" s="12">
        <v>5740166</v>
      </c>
      <c r="D13" s="12">
        <v>4268516</v>
      </c>
      <c r="E13" s="12">
        <v>6468970</v>
      </c>
      <c r="F13" s="13">
        <v>4018589</v>
      </c>
      <c r="G13" s="13">
        <v>4520361</v>
      </c>
      <c r="H13" s="13">
        <v>3619513</v>
      </c>
      <c r="I13" s="13">
        <v>4958344</v>
      </c>
      <c r="J13" s="1">
        <v>4965349</v>
      </c>
      <c r="K13" s="1">
        <v>4693838</v>
      </c>
      <c r="L13" s="1">
        <v>4109651</v>
      </c>
      <c r="M13" s="1"/>
      <c r="N13" s="8">
        <f t="shared" ref="N13:N76" si="2">SUM(B13:M13)</f>
        <v>54173780</v>
      </c>
    </row>
    <row r="14" spans="1:14" x14ac:dyDescent="0.25">
      <c r="A14" s="11" t="s">
        <v>23</v>
      </c>
      <c r="B14" s="12">
        <v>961905</v>
      </c>
      <c r="C14" s="12">
        <v>803569</v>
      </c>
      <c r="D14" s="12">
        <v>1035697</v>
      </c>
      <c r="E14" s="12">
        <v>660619</v>
      </c>
      <c r="F14" s="13">
        <v>1118139</v>
      </c>
      <c r="G14" s="13">
        <v>976403</v>
      </c>
      <c r="H14" s="13">
        <v>967124</v>
      </c>
      <c r="I14" s="13">
        <v>792430</v>
      </c>
      <c r="J14" s="1">
        <v>642540</v>
      </c>
      <c r="K14" s="1">
        <v>954428</v>
      </c>
      <c r="L14" s="1">
        <v>866364</v>
      </c>
      <c r="M14" s="1"/>
      <c r="N14" s="8">
        <f t="shared" si="2"/>
        <v>9779218</v>
      </c>
    </row>
    <row r="15" spans="1:14" x14ac:dyDescent="0.25">
      <c r="A15" s="11" t="s">
        <v>24</v>
      </c>
      <c r="B15" s="12">
        <v>0</v>
      </c>
      <c r="C15" s="12">
        <v>0</v>
      </c>
      <c r="D15" s="12">
        <v>0</v>
      </c>
      <c r="E15" s="12">
        <v>0</v>
      </c>
      <c r="F15" s="13">
        <v>0</v>
      </c>
      <c r="G15" s="13">
        <v>0</v>
      </c>
      <c r="H15" s="13">
        <v>0</v>
      </c>
      <c r="I15" s="13">
        <v>0</v>
      </c>
      <c r="J15" s="1">
        <v>0</v>
      </c>
      <c r="K15" s="1">
        <v>0</v>
      </c>
      <c r="L15" s="1">
        <v>0</v>
      </c>
      <c r="M15" s="1"/>
      <c r="N15" s="8">
        <f t="shared" si="2"/>
        <v>0</v>
      </c>
    </row>
    <row r="16" spans="1:14" x14ac:dyDescent="0.25">
      <c r="A16" s="11" t="s">
        <v>25</v>
      </c>
      <c r="B16" s="12">
        <v>14229580</v>
      </c>
      <c r="C16" s="1">
        <v>14245706</v>
      </c>
      <c r="D16" s="12">
        <v>14217108</v>
      </c>
      <c r="E16" s="13">
        <v>14139732</v>
      </c>
      <c r="F16" s="1">
        <v>14109209</v>
      </c>
      <c r="G16" s="1">
        <v>14098186</v>
      </c>
      <c r="H16" s="13">
        <v>14171038</v>
      </c>
      <c r="I16" s="13">
        <v>14158777</v>
      </c>
      <c r="J16" s="1">
        <v>14132178</v>
      </c>
      <c r="K16" s="1">
        <v>14126737</v>
      </c>
      <c r="L16" s="1">
        <v>14146095</v>
      </c>
      <c r="M16" s="1"/>
      <c r="N16" s="8">
        <f t="shared" si="2"/>
        <v>155774346</v>
      </c>
    </row>
    <row r="17" spans="1:14" x14ac:dyDescent="0.25">
      <c r="A17" s="10" t="s">
        <v>26</v>
      </c>
      <c r="B17" s="8">
        <f>SUM(B18:B26)</f>
        <v>72568513</v>
      </c>
      <c r="C17" s="8">
        <f t="shared" ref="C17:M17" si="3">SUM(C18:C26)</f>
        <v>73649704</v>
      </c>
      <c r="D17" s="8">
        <f t="shared" si="3"/>
        <v>66326909</v>
      </c>
      <c r="E17" s="8">
        <f t="shared" si="3"/>
        <v>83166478</v>
      </c>
      <c r="F17" s="8">
        <f t="shared" si="3"/>
        <v>82456129</v>
      </c>
      <c r="G17" s="8">
        <f t="shared" si="3"/>
        <v>91245677</v>
      </c>
      <c r="H17" s="8">
        <f t="shared" si="3"/>
        <v>80847392</v>
      </c>
      <c r="I17" s="8">
        <f t="shared" si="3"/>
        <v>110869548</v>
      </c>
      <c r="J17" s="8">
        <f t="shared" si="3"/>
        <v>90403396</v>
      </c>
      <c r="K17" s="8">
        <f t="shared" si="3"/>
        <v>84383408</v>
      </c>
      <c r="L17" s="8">
        <f t="shared" si="3"/>
        <v>80708987</v>
      </c>
      <c r="M17" s="8">
        <f t="shared" si="3"/>
        <v>0</v>
      </c>
      <c r="N17" s="8">
        <f t="shared" si="2"/>
        <v>916626141</v>
      </c>
    </row>
    <row r="18" spans="1:14" x14ac:dyDescent="0.25">
      <c r="A18" s="11" t="s">
        <v>27</v>
      </c>
      <c r="B18" s="12">
        <v>55458920</v>
      </c>
      <c r="C18" s="12">
        <v>61288177</v>
      </c>
      <c r="D18" s="14">
        <v>51366481</v>
      </c>
      <c r="E18" s="13">
        <v>70076986</v>
      </c>
      <c r="F18" s="1">
        <v>70352104</v>
      </c>
      <c r="G18" s="13">
        <v>71718975</v>
      </c>
      <c r="H18" s="13">
        <v>67447961</v>
      </c>
      <c r="I18" s="13">
        <v>73081338</v>
      </c>
      <c r="J18" s="1">
        <v>69618856</v>
      </c>
      <c r="K18" s="1">
        <v>62595011</v>
      </c>
      <c r="L18" s="1">
        <v>66988099</v>
      </c>
      <c r="M18" s="1"/>
      <c r="N18" s="8">
        <f t="shared" si="2"/>
        <v>719992908</v>
      </c>
    </row>
    <row r="19" spans="1:14" x14ac:dyDescent="0.25">
      <c r="A19" s="11" t="s">
        <v>28</v>
      </c>
      <c r="B19" s="12">
        <v>259403</v>
      </c>
      <c r="C19" s="12">
        <v>1168000</v>
      </c>
      <c r="D19" s="14">
        <v>486058</v>
      </c>
      <c r="E19" s="13">
        <v>525124</v>
      </c>
      <c r="F19" s="1">
        <v>438277</v>
      </c>
      <c r="G19" s="13">
        <v>292110</v>
      </c>
      <c r="H19" s="13">
        <v>4939716</v>
      </c>
      <c r="I19" s="13">
        <v>670173</v>
      </c>
      <c r="J19" s="1">
        <v>1071219</v>
      </c>
      <c r="K19" s="1">
        <v>42604</v>
      </c>
      <c r="L19" s="1">
        <v>4484</v>
      </c>
      <c r="M19" s="1"/>
      <c r="N19" s="8">
        <f t="shared" si="2"/>
        <v>9897168</v>
      </c>
    </row>
    <row r="20" spans="1:14" x14ac:dyDescent="0.25">
      <c r="A20" s="11" t="s">
        <v>29</v>
      </c>
      <c r="B20" s="12">
        <v>22959</v>
      </c>
      <c r="C20" s="12">
        <v>4430</v>
      </c>
      <c r="D20" s="14">
        <v>11646</v>
      </c>
      <c r="E20" s="13">
        <v>26792</v>
      </c>
      <c r="F20" s="1">
        <v>17732</v>
      </c>
      <c r="G20" s="13">
        <v>47489</v>
      </c>
      <c r="H20" s="13">
        <v>19739</v>
      </c>
      <c r="I20" s="13">
        <v>40599</v>
      </c>
      <c r="J20" s="1">
        <v>13853</v>
      </c>
      <c r="K20" s="1">
        <v>435735</v>
      </c>
      <c r="L20" s="1">
        <v>78526</v>
      </c>
      <c r="M20" s="1"/>
      <c r="N20" s="8">
        <f t="shared" si="2"/>
        <v>719500</v>
      </c>
    </row>
    <row r="21" spans="1:14" x14ac:dyDescent="0.25">
      <c r="A21" s="11" t="s">
        <v>30</v>
      </c>
      <c r="B21" s="12">
        <v>2240</v>
      </c>
      <c r="C21" s="12">
        <v>600</v>
      </c>
      <c r="D21" s="14">
        <v>2680</v>
      </c>
      <c r="E21" s="13">
        <v>420</v>
      </c>
      <c r="F21" s="1">
        <v>1320</v>
      </c>
      <c r="G21" s="13">
        <v>6560</v>
      </c>
      <c r="H21" s="13">
        <v>680</v>
      </c>
      <c r="I21" s="13">
        <v>2180</v>
      </c>
      <c r="J21" s="1">
        <v>780</v>
      </c>
      <c r="K21" s="1">
        <v>2520</v>
      </c>
      <c r="L21" s="1">
        <v>2264</v>
      </c>
      <c r="M21" s="1"/>
      <c r="N21" s="8">
        <f t="shared" si="2"/>
        <v>22244</v>
      </c>
    </row>
    <row r="22" spans="1:14" x14ac:dyDescent="0.25">
      <c r="A22" s="11" t="s">
        <v>31</v>
      </c>
      <c r="B22" s="12">
        <v>10459804</v>
      </c>
      <c r="C22" s="12">
        <v>6032364</v>
      </c>
      <c r="D22" s="14">
        <v>7344588</v>
      </c>
      <c r="E22" s="13">
        <v>4857847</v>
      </c>
      <c r="F22" s="1">
        <v>5064893</v>
      </c>
      <c r="G22" s="13">
        <v>12354607</v>
      </c>
      <c r="H22" s="13">
        <v>3366596</v>
      </c>
      <c r="I22" s="13">
        <v>28312080</v>
      </c>
      <c r="J22" s="1">
        <v>5769474</v>
      </c>
      <c r="K22" s="1">
        <v>15011509</v>
      </c>
      <c r="L22" s="1">
        <v>7958958</v>
      </c>
      <c r="M22" s="1"/>
      <c r="N22" s="8">
        <f t="shared" si="2"/>
        <v>106532720</v>
      </c>
    </row>
    <row r="23" spans="1:14" x14ac:dyDescent="0.25">
      <c r="A23" s="11" t="s">
        <v>32</v>
      </c>
      <c r="B23" s="12">
        <v>0</v>
      </c>
      <c r="C23" s="12">
        <v>0</v>
      </c>
      <c r="D23" s="12">
        <v>186185</v>
      </c>
      <c r="E23" s="13">
        <v>0</v>
      </c>
      <c r="F23" s="1">
        <v>0</v>
      </c>
      <c r="G23" s="13">
        <v>804076</v>
      </c>
      <c r="H23" s="13">
        <v>106200</v>
      </c>
      <c r="I23" s="13">
        <v>295353</v>
      </c>
      <c r="J23" s="1">
        <v>8748304</v>
      </c>
      <c r="K23" s="1">
        <v>1757372</v>
      </c>
      <c r="L23" s="1">
        <v>0</v>
      </c>
      <c r="M23" s="1"/>
      <c r="N23" s="8">
        <f t="shared" si="2"/>
        <v>11897490</v>
      </c>
    </row>
    <row r="24" spans="1:14" ht="30" x14ac:dyDescent="0.25">
      <c r="A24" s="15" t="s">
        <v>33</v>
      </c>
      <c r="B24" s="12">
        <v>1884498</v>
      </c>
      <c r="C24" s="12">
        <v>1631708</v>
      </c>
      <c r="D24" s="12">
        <v>1462872</v>
      </c>
      <c r="E24" s="13">
        <v>609799</v>
      </c>
      <c r="F24" s="1">
        <v>827470</v>
      </c>
      <c r="G24" s="13">
        <v>1501074</v>
      </c>
      <c r="H24" s="13">
        <v>921085</v>
      </c>
      <c r="I24" s="13">
        <v>2255262</v>
      </c>
      <c r="J24" s="1">
        <v>747849</v>
      </c>
      <c r="K24" s="1">
        <v>1270766</v>
      </c>
      <c r="L24" s="1">
        <v>741814</v>
      </c>
      <c r="M24" s="1"/>
      <c r="N24" s="8">
        <f t="shared" si="2"/>
        <v>13854197</v>
      </c>
    </row>
    <row r="25" spans="1:14" x14ac:dyDescent="0.25">
      <c r="A25" s="11" t="s">
        <v>34</v>
      </c>
      <c r="B25" s="12">
        <v>4480689</v>
      </c>
      <c r="C25" s="12">
        <v>3524425</v>
      </c>
      <c r="D25" s="12">
        <v>5466399</v>
      </c>
      <c r="E25" s="13">
        <v>7069510</v>
      </c>
      <c r="F25" s="1">
        <v>5753683</v>
      </c>
      <c r="G25" s="13">
        <v>4520786</v>
      </c>
      <c r="H25" s="13">
        <v>4045415</v>
      </c>
      <c r="I25" s="13">
        <v>4840612</v>
      </c>
      <c r="J25" s="1">
        <v>4073354</v>
      </c>
      <c r="K25" s="1">
        <v>3059827</v>
      </c>
      <c r="L25" s="1">
        <v>4565831</v>
      </c>
      <c r="M25" s="1"/>
      <c r="N25" s="8">
        <f t="shared" si="2"/>
        <v>51400531</v>
      </c>
    </row>
    <row r="26" spans="1:14" x14ac:dyDescent="0.25">
      <c r="A26" s="11" t="s">
        <v>35</v>
      </c>
      <c r="B26" s="12">
        <v>0</v>
      </c>
      <c r="C26" s="12">
        <v>0</v>
      </c>
      <c r="D26" s="12">
        <v>0</v>
      </c>
      <c r="E26" s="12">
        <v>0</v>
      </c>
      <c r="F26" s="1">
        <v>650</v>
      </c>
      <c r="G26" s="13">
        <v>0</v>
      </c>
      <c r="H26" s="13">
        <v>0</v>
      </c>
      <c r="I26" s="13">
        <v>1371951</v>
      </c>
      <c r="J26" s="1">
        <v>359707</v>
      </c>
      <c r="K26" s="1">
        <v>208064</v>
      </c>
      <c r="L26" s="1">
        <v>369011</v>
      </c>
      <c r="M26" s="1"/>
      <c r="N26" s="8">
        <f t="shared" si="2"/>
        <v>2309383</v>
      </c>
    </row>
    <row r="27" spans="1:14" x14ac:dyDescent="0.25">
      <c r="A27" s="10" t="s">
        <v>36</v>
      </c>
      <c r="B27" s="8">
        <f>SUM(B28:B36)</f>
        <v>14666679</v>
      </c>
      <c r="C27" s="8">
        <f t="shared" ref="C27:M27" si="4">SUM(C28:C36)</f>
        <v>24009572</v>
      </c>
      <c r="D27" s="8">
        <f t="shared" si="4"/>
        <v>11171283</v>
      </c>
      <c r="E27" s="8">
        <f t="shared" si="4"/>
        <v>10139725</v>
      </c>
      <c r="F27" s="8">
        <f t="shared" si="4"/>
        <v>23967552</v>
      </c>
      <c r="G27" s="8">
        <f t="shared" si="4"/>
        <v>13863308</v>
      </c>
      <c r="H27" s="8">
        <f t="shared" si="4"/>
        <v>24676114</v>
      </c>
      <c r="I27" s="8">
        <f t="shared" si="4"/>
        <v>18439481</v>
      </c>
      <c r="J27" s="8">
        <f t="shared" si="4"/>
        <v>28571070</v>
      </c>
      <c r="K27" s="8">
        <f t="shared" si="4"/>
        <v>18587199</v>
      </c>
      <c r="L27" s="8">
        <f t="shared" si="4"/>
        <v>21294005</v>
      </c>
      <c r="M27" s="8">
        <f t="shared" si="4"/>
        <v>0</v>
      </c>
      <c r="N27" s="8">
        <f t="shared" si="2"/>
        <v>209385988</v>
      </c>
    </row>
    <row r="28" spans="1:14" x14ac:dyDescent="0.25">
      <c r="A28" s="11" t="s">
        <v>37</v>
      </c>
      <c r="B28" s="12">
        <v>170283</v>
      </c>
      <c r="C28" s="14">
        <v>210331</v>
      </c>
      <c r="D28" s="12">
        <v>751420</v>
      </c>
      <c r="E28" s="12">
        <v>234970</v>
      </c>
      <c r="F28" s="13">
        <v>299197</v>
      </c>
      <c r="G28" s="13">
        <v>302954</v>
      </c>
      <c r="H28" s="13">
        <v>433873</v>
      </c>
      <c r="I28" s="13">
        <v>141345</v>
      </c>
      <c r="J28" s="1">
        <v>14865</v>
      </c>
      <c r="K28" s="1">
        <v>38355</v>
      </c>
      <c r="L28" s="1">
        <v>3431</v>
      </c>
      <c r="M28" s="1"/>
      <c r="N28" s="8">
        <f t="shared" si="2"/>
        <v>2601024</v>
      </c>
    </row>
    <row r="29" spans="1:14" x14ac:dyDescent="0.25">
      <c r="A29" s="11" t="s">
        <v>38</v>
      </c>
      <c r="B29" s="12">
        <v>215</v>
      </c>
      <c r="C29" s="12">
        <v>982484</v>
      </c>
      <c r="D29" s="12">
        <v>120630</v>
      </c>
      <c r="E29" s="12">
        <v>0</v>
      </c>
      <c r="F29" s="13">
        <v>0</v>
      </c>
      <c r="G29" s="13">
        <v>478071</v>
      </c>
      <c r="H29" s="13">
        <v>56994</v>
      </c>
      <c r="I29" s="13">
        <v>25594</v>
      </c>
      <c r="J29" s="1">
        <v>171925</v>
      </c>
      <c r="K29" s="1">
        <v>95644</v>
      </c>
      <c r="L29" s="1">
        <v>455</v>
      </c>
      <c r="M29" s="1"/>
      <c r="N29" s="8">
        <f t="shared" si="2"/>
        <v>1932012</v>
      </c>
    </row>
    <row r="30" spans="1:14" x14ac:dyDescent="0.25">
      <c r="A30" s="11" t="s">
        <v>39</v>
      </c>
      <c r="B30" s="12">
        <v>185871</v>
      </c>
      <c r="C30" s="14">
        <v>11511</v>
      </c>
      <c r="D30" s="12">
        <v>2078347</v>
      </c>
      <c r="E30" s="12">
        <v>482959</v>
      </c>
      <c r="F30" s="13">
        <v>433750</v>
      </c>
      <c r="G30" s="13">
        <v>608368</v>
      </c>
      <c r="H30" s="13">
        <v>618279</v>
      </c>
      <c r="I30" s="13">
        <v>350089</v>
      </c>
      <c r="J30" s="1">
        <v>376779</v>
      </c>
      <c r="K30" s="1">
        <v>530937</v>
      </c>
      <c r="L30" s="1">
        <v>47510</v>
      </c>
      <c r="M30" s="1"/>
      <c r="N30" s="8">
        <f t="shared" si="2"/>
        <v>5724400</v>
      </c>
    </row>
    <row r="31" spans="1:14" x14ac:dyDescent="0.25">
      <c r="A31" s="11" t="s">
        <v>40</v>
      </c>
      <c r="B31" s="12">
        <v>0</v>
      </c>
      <c r="C31" s="14">
        <v>0</v>
      </c>
      <c r="D31" s="12">
        <v>0</v>
      </c>
      <c r="E31" s="12">
        <v>0</v>
      </c>
      <c r="F31" s="13">
        <v>0</v>
      </c>
      <c r="G31" s="13">
        <v>0</v>
      </c>
      <c r="H31" s="13">
        <v>0</v>
      </c>
      <c r="I31" s="13">
        <v>0</v>
      </c>
      <c r="J31" s="1">
        <v>0</v>
      </c>
      <c r="K31" s="1">
        <v>0</v>
      </c>
      <c r="L31" s="1">
        <v>0</v>
      </c>
      <c r="M31" s="1"/>
      <c r="N31" s="8">
        <f t="shared" si="2"/>
        <v>0</v>
      </c>
    </row>
    <row r="32" spans="1:14" x14ac:dyDescent="0.25">
      <c r="A32" s="11" t="s">
        <v>41</v>
      </c>
      <c r="B32" s="12">
        <v>59785</v>
      </c>
      <c r="C32" s="14">
        <v>1624046</v>
      </c>
      <c r="D32" s="12">
        <v>187942</v>
      </c>
      <c r="E32" s="12">
        <v>2293869</v>
      </c>
      <c r="F32" s="13">
        <v>51497</v>
      </c>
      <c r="G32" s="13">
        <v>4375794</v>
      </c>
      <c r="H32" s="13">
        <v>1366663</v>
      </c>
      <c r="I32" s="13">
        <v>1206457</v>
      </c>
      <c r="J32" s="1">
        <v>420894</v>
      </c>
      <c r="K32" s="1">
        <v>614535</v>
      </c>
      <c r="L32" s="1">
        <v>60694</v>
      </c>
      <c r="M32" s="1"/>
      <c r="N32" s="8">
        <f t="shared" si="2"/>
        <v>12262176</v>
      </c>
    </row>
    <row r="33" spans="1:14" x14ac:dyDescent="0.25">
      <c r="A33" s="11" t="s">
        <v>42</v>
      </c>
      <c r="B33" s="12">
        <v>1803701</v>
      </c>
      <c r="C33" s="1">
        <v>5477144</v>
      </c>
      <c r="D33" s="12">
        <v>1164570</v>
      </c>
      <c r="E33" s="12">
        <v>2192858</v>
      </c>
      <c r="F33" s="13">
        <v>5445915</v>
      </c>
      <c r="G33" s="13">
        <v>2316936</v>
      </c>
      <c r="H33" s="13">
        <v>1651959</v>
      </c>
      <c r="I33" s="13">
        <v>1892403</v>
      </c>
      <c r="J33" s="1">
        <v>11864689</v>
      </c>
      <c r="K33" s="1">
        <v>302828</v>
      </c>
      <c r="L33" s="1">
        <v>1217088</v>
      </c>
      <c r="M33" s="1"/>
      <c r="N33" s="8">
        <f t="shared" si="2"/>
        <v>35330091</v>
      </c>
    </row>
    <row r="34" spans="1:14" x14ac:dyDescent="0.25">
      <c r="A34" s="11" t="s">
        <v>43</v>
      </c>
      <c r="B34" s="12">
        <v>9683516</v>
      </c>
      <c r="C34" s="1">
        <v>14910864</v>
      </c>
      <c r="D34" s="12">
        <v>6465475</v>
      </c>
      <c r="E34" s="12">
        <v>4063655</v>
      </c>
      <c r="F34" s="1">
        <v>15274154</v>
      </c>
      <c r="G34" s="13">
        <v>2624366</v>
      </c>
      <c r="H34" s="13">
        <v>18453504</v>
      </c>
      <c r="I34" s="13">
        <v>9771351</v>
      </c>
      <c r="J34" s="1">
        <v>14374868</v>
      </c>
      <c r="K34" s="1">
        <v>15731364</v>
      </c>
      <c r="L34" s="1">
        <v>17763670</v>
      </c>
      <c r="M34" s="1"/>
      <c r="N34" s="8">
        <f t="shared" si="2"/>
        <v>129116787</v>
      </c>
    </row>
    <row r="35" spans="1:14" ht="30" x14ac:dyDescent="0.25">
      <c r="A35" s="16" t="s">
        <v>101</v>
      </c>
      <c r="B35" s="12">
        <v>0</v>
      </c>
      <c r="C35" s="14">
        <v>0</v>
      </c>
      <c r="D35" s="12">
        <v>0</v>
      </c>
      <c r="E35" s="12">
        <v>0</v>
      </c>
      <c r="F35" s="13">
        <v>0</v>
      </c>
      <c r="G35" s="13">
        <v>0</v>
      </c>
      <c r="H35" s="13">
        <v>0</v>
      </c>
      <c r="I35" s="13">
        <v>0</v>
      </c>
      <c r="J35" s="1">
        <v>0</v>
      </c>
      <c r="K35" s="1">
        <v>0</v>
      </c>
      <c r="L35" s="1">
        <v>0</v>
      </c>
      <c r="M35" s="1"/>
      <c r="N35" s="8">
        <f t="shared" si="2"/>
        <v>0</v>
      </c>
    </row>
    <row r="36" spans="1:14" x14ac:dyDescent="0.25">
      <c r="A36" s="11" t="s">
        <v>44</v>
      </c>
      <c r="B36" s="12">
        <v>2763308</v>
      </c>
      <c r="C36" s="14">
        <v>793192</v>
      </c>
      <c r="D36" s="12">
        <v>402899</v>
      </c>
      <c r="E36" s="12">
        <v>871414</v>
      </c>
      <c r="F36" s="13">
        <v>2463039</v>
      </c>
      <c r="G36" s="1">
        <v>3156819</v>
      </c>
      <c r="H36" s="13">
        <v>2094842</v>
      </c>
      <c r="I36" s="13">
        <v>5052242</v>
      </c>
      <c r="J36" s="1">
        <v>1347050</v>
      </c>
      <c r="K36" s="1">
        <v>1273536</v>
      </c>
      <c r="L36" s="1">
        <v>2201157</v>
      </c>
      <c r="M36" s="1"/>
      <c r="N36" s="8">
        <f t="shared" si="2"/>
        <v>22419498</v>
      </c>
    </row>
    <row r="37" spans="1:14" x14ac:dyDescent="0.25">
      <c r="A37" s="10" t="s">
        <v>45</v>
      </c>
      <c r="B37" s="8">
        <f>SUM(B38:B45)</f>
        <v>21683937</v>
      </c>
      <c r="C37" s="8">
        <f t="shared" ref="C37:M37" si="5">SUM(C38:C45)</f>
        <v>22697422</v>
      </c>
      <c r="D37" s="8">
        <f t="shared" si="5"/>
        <v>20076284</v>
      </c>
      <c r="E37" s="8">
        <f t="shared" si="5"/>
        <v>23396210</v>
      </c>
      <c r="F37" s="8">
        <f t="shared" si="5"/>
        <v>9001866</v>
      </c>
      <c r="G37" s="8">
        <f t="shared" si="5"/>
        <v>37840491</v>
      </c>
      <c r="H37" s="8">
        <f t="shared" si="5"/>
        <v>21907699</v>
      </c>
      <c r="I37" s="8">
        <f t="shared" si="5"/>
        <v>8656204</v>
      </c>
      <c r="J37" s="8">
        <f t="shared" si="5"/>
        <v>37877929</v>
      </c>
      <c r="K37" s="8">
        <f t="shared" si="5"/>
        <v>22432256</v>
      </c>
      <c r="L37" s="8">
        <f t="shared" si="5"/>
        <v>24673547</v>
      </c>
      <c r="M37" s="8">
        <f t="shared" si="5"/>
        <v>0</v>
      </c>
      <c r="N37" s="8">
        <f t="shared" si="2"/>
        <v>250243845</v>
      </c>
    </row>
    <row r="38" spans="1:14" x14ac:dyDescent="0.25">
      <c r="A38" s="11" t="s">
        <v>46</v>
      </c>
      <c r="B38" s="12">
        <v>2428489</v>
      </c>
      <c r="C38" s="14">
        <v>3161351</v>
      </c>
      <c r="D38" s="12">
        <v>2944528</v>
      </c>
      <c r="E38" s="12">
        <v>3845935</v>
      </c>
      <c r="F38" s="13">
        <v>4096160</v>
      </c>
      <c r="G38" s="13">
        <v>3709837</v>
      </c>
      <c r="H38" s="13">
        <v>3069079</v>
      </c>
      <c r="I38" s="13">
        <v>3494581</v>
      </c>
      <c r="J38" s="1">
        <v>2607106</v>
      </c>
      <c r="K38" s="1">
        <v>3644241</v>
      </c>
      <c r="L38" s="1">
        <v>3048043</v>
      </c>
      <c r="M38" s="1"/>
      <c r="N38" s="8">
        <f t="shared" si="2"/>
        <v>36049350</v>
      </c>
    </row>
    <row r="39" spans="1:14" x14ac:dyDescent="0.25">
      <c r="A39" s="11" t="s">
        <v>47</v>
      </c>
      <c r="B39" s="12">
        <v>213851</v>
      </c>
      <c r="C39" s="14">
        <v>0</v>
      </c>
      <c r="D39" s="12">
        <v>0</v>
      </c>
      <c r="E39" s="12">
        <v>9000</v>
      </c>
      <c r="F39" s="13">
        <v>20000</v>
      </c>
      <c r="G39" s="13">
        <v>0</v>
      </c>
      <c r="H39" s="13">
        <v>25000</v>
      </c>
      <c r="I39" s="13">
        <v>116811</v>
      </c>
      <c r="J39" s="1">
        <v>0</v>
      </c>
      <c r="K39" s="1">
        <v>0</v>
      </c>
      <c r="L39" s="1">
        <v>0</v>
      </c>
      <c r="M39" s="1"/>
      <c r="N39" s="8">
        <f t="shared" si="2"/>
        <v>384662</v>
      </c>
    </row>
    <row r="40" spans="1:14" x14ac:dyDescent="0.25">
      <c r="A40" s="11" t="s">
        <v>48</v>
      </c>
      <c r="B40" s="12">
        <v>19041597</v>
      </c>
      <c r="C40" s="14">
        <v>19536071</v>
      </c>
      <c r="D40" s="12">
        <v>17131756</v>
      </c>
      <c r="E40" s="12">
        <v>19541275</v>
      </c>
      <c r="F40" s="13">
        <v>4885706</v>
      </c>
      <c r="G40" s="13">
        <v>34130654</v>
      </c>
      <c r="H40" s="13">
        <v>18813620</v>
      </c>
      <c r="I40" s="13">
        <v>5044812</v>
      </c>
      <c r="J40" s="1">
        <v>35270823</v>
      </c>
      <c r="K40" s="1">
        <v>18788015</v>
      </c>
      <c r="L40" s="1">
        <v>21625504</v>
      </c>
      <c r="M40" s="1"/>
      <c r="N40" s="8">
        <f t="shared" si="2"/>
        <v>213809833</v>
      </c>
    </row>
    <row r="41" spans="1:14" x14ac:dyDescent="0.25">
      <c r="A41" s="11" t="s">
        <v>49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/>
      <c r="N41" s="8">
        <f t="shared" si="2"/>
        <v>0</v>
      </c>
    </row>
    <row r="42" spans="1:14" x14ac:dyDescent="0.25">
      <c r="A42" s="11" t="s">
        <v>50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/>
      <c r="N42" s="8">
        <f t="shared" si="2"/>
        <v>0</v>
      </c>
    </row>
    <row r="43" spans="1:14" x14ac:dyDescent="0.25">
      <c r="A43" s="11" t="s">
        <v>51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/>
      <c r="N43" s="8">
        <f t="shared" si="2"/>
        <v>0</v>
      </c>
    </row>
    <row r="44" spans="1:14" x14ac:dyDescent="0.25">
      <c r="A44" s="11" t="s">
        <v>52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/>
      <c r="N44" s="8">
        <f t="shared" si="2"/>
        <v>0</v>
      </c>
    </row>
    <row r="45" spans="1:14" x14ac:dyDescent="0.25">
      <c r="A45" s="11" t="s">
        <v>53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/>
      <c r="N45" s="8">
        <f t="shared" si="2"/>
        <v>0</v>
      </c>
    </row>
    <row r="46" spans="1:14" x14ac:dyDescent="0.25">
      <c r="A46" s="10" t="s">
        <v>54</v>
      </c>
      <c r="B46" s="8">
        <f>SUM(B47:B52)</f>
        <v>0</v>
      </c>
      <c r="C46" s="8">
        <f t="shared" ref="C46:M46" si="6">SUM(C47:C52)</f>
        <v>0</v>
      </c>
      <c r="D46" s="8">
        <f t="shared" si="6"/>
        <v>0</v>
      </c>
      <c r="E46" s="8">
        <f t="shared" ref="E46" si="7">SUM(E47:E52)</f>
        <v>0</v>
      </c>
      <c r="F46" s="8">
        <f t="shared" si="6"/>
        <v>0</v>
      </c>
      <c r="G46" s="8">
        <f t="shared" si="6"/>
        <v>0</v>
      </c>
      <c r="H46" s="8">
        <f t="shared" ref="H46" si="8">SUM(H47:H52)</f>
        <v>0</v>
      </c>
      <c r="I46" s="8">
        <f t="shared" si="6"/>
        <v>0</v>
      </c>
      <c r="J46" s="8">
        <f t="shared" si="6"/>
        <v>0</v>
      </c>
      <c r="K46" s="8">
        <f t="shared" si="6"/>
        <v>0</v>
      </c>
      <c r="L46" s="8">
        <f t="shared" si="6"/>
        <v>0</v>
      </c>
      <c r="M46" s="8">
        <f t="shared" si="6"/>
        <v>0</v>
      </c>
      <c r="N46" s="8">
        <f t="shared" si="2"/>
        <v>0</v>
      </c>
    </row>
    <row r="47" spans="1:14" x14ac:dyDescent="0.25">
      <c r="A47" s="11" t="s">
        <v>55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/>
      <c r="N47" s="8">
        <f t="shared" si="2"/>
        <v>0</v>
      </c>
    </row>
    <row r="48" spans="1:14" x14ac:dyDescent="0.25">
      <c r="A48" s="11" t="s">
        <v>56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/>
      <c r="N48" s="8">
        <f t="shared" si="2"/>
        <v>0</v>
      </c>
    </row>
    <row r="49" spans="1:14" x14ac:dyDescent="0.25">
      <c r="A49" s="11" t="s">
        <v>57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/>
      <c r="N49" s="8">
        <f t="shared" si="2"/>
        <v>0</v>
      </c>
    </row>
    <row r="50" spans="1:14" x14ac:dyDescent="0.25">
      <c r="A50" s="11" t="s">
        <v>58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/>
      <c r="N50" s="8">
        <f t="shared" si="2"/>
        <v>0</v>
      </c>
    </row>
    <row r="51" spans="1:14" x14ac:dyDescent="0.25">
      <c r="A51" s="11" t="s">
        <v>59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/>
      <c r="N51" s="8">
        <f t="shared" si="2"/>
        <v>0</v>
      </c>
    </row>
    <row r="52" spans="1:14" x14ac:dyDescent="0.25">
      <c r="A52" s="11" t="s">
        <v>60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/>
      <c r="N52" s="8">
        <f t="shared" si="2"/>
        <v>0</v>
      </c>
    </row>
    <row r="53" spans="1:14" x14ac:dyDescent="0.25">
      <c r="A53" s="10" t="s">
        <v>61</v>
      </c>
      <c r="B53" s="8">
        <f>SUM(B54:B62)</f>
        <v>4519219</v>
      </c>
      <c r="C53" s="8">
        <f t="shared" ref="C53:M53" si="9">SUM(C54:C62)</f>
        <v>6615440</v>
      </c>
      <c r="D53" s="8">
        <f t="shared" si="9"/>
        <v>148642</v>
      </c>
      <c r="E53" s="8">
        <f t="shared" si="9"/>
        <v>2577115</v>
      </c>
      <c r="F53" s="8">
        <f t="shared" si="9"/>
        <v>43350900</v>
      </c>
      <c r="G53" s="8">
        <f t="shared" si="9"/>
        <v>5615663</v>
      </c>
      <c r="H53" s="8">
        <f t="shared" ref="H53" si="10">SUM(H54:H62)</f>
        <v>351686</v>
      </c>
      <c r="I53" s="8">
        <f t="shared" si="9"/>
        <v>12613067</v>
      </c>
      <c r="J53" s="8">
        <f t="shared" si="9"/>
        <v>20387883</v>
      </c>
      <c r="K53" s="8">
        <f t="shared" si="9"/>
        <v>13290120</v>
      </c>
      <c r="L53" s="8">
        <f t="shared" si="9"/>
        <v>19552817</v>
      </c>
      <c r="M53" s="8">
        <f t="shared" si="9"/>
        <v>0</v>
      </c>
      <c r="N53" s="8">
        <f t="shared" si="2"/>
        <v>129022552</v>
      </c>
    </row>
    <row r="54" spans="1:14" x14ac:dyDescent="0.25">
      <c r="A54" s="11" t="s">
        <v>62</v>
      </c>
      <c r="B54" s="12">
        <v>593668</v>
      </c>
      <c r="C54" s="14">
        <v>2131895</v>
      </c>
      <c r="D54" s="12">
        <v>28500</v>
      </c>
      <c r="E54" s="12">
        <v>2433231</v>
      </c>
      <c r="F54" s="13">
        <v>10720710</v>
      </c>
      <c r="G54" s="13">
        <v>1385630</v>
      </c>
      <c r="H54" s="13">
        <v>0</v>
      </c>
      <c r="I54" s="13">
        <v>389573</v>
      </c>
      <c r="J54" s="1">
        <v>112253</v>
      </c>
      <c r="K54" s="1">
        <v>78995</v>
      </c>
      <c r="L54" s="1">
        <v>27596</v>
      </c>
      <c r="M54" s="1"/>
      <c r="N54" s="8">
        <f t="shared" si="2"/>
        <v>17902051</v>
      </c>
    </row>
    <row r="55" spans="1:14" x14ac:dyDescent="0.25">
      <c r="A55" s="11" t="s">
        <v>63</v>
      </c>
      <c r="B55" s="12">
        <v>0</v>
      </c>
      <c r="C55" s="14">
        <v>0</v>
      </c>
      <c r="D55" s="12">
        <v>0</v>
      </c>
      <c r="E55" s="12">
        <v>0</v>
      </c>
      <c r="F55" s="13">
        <v>0</v>
      </c>
      <c r="G55" s="13">
        <v>0</v>
      </c>
      <c r="H55" s="13">
        <v>0</v>
      </c>
      <c r="I55" s="13">
        <v>0</v>
      </c>
      <c r="J55" s="1">
        <v>0</v>
      </c>
      <c r="K55" s="1">
        <v>0</v>
      </c>
      <c r="L55" s="1">
        <v>0</v>
      </c>
      <c r="M55" s="1"/>
      <c r="N55" s="8">
        <f t="shared" si="2"/>
        <v>0</v>
      </c>
    </row>
    <row r="56" spans="1:14" x14ac:dyDescent="0.25">
      <c r="A56" s="11" t="s">
        <v>64</v>
      </c>
      <c r="B56" s="12">
        <v>0</v>
      </c>
      <c r="C56" s="14">
        <v>462101</v>
      </c>
      <c r="D56" s="12">
        <v>0</v>
      </c>
      <c r="E56" s="12">
        <v>0</v>
      </c>
      <c r="F56" s="13">
        <v>0</v>
      </c>
      <c r="G56" s="13">
        <v>1565124</v>
      </c>
      <c r="H56" s="13">
        <v>0</v>
      </c>
      <c r="I56" s="13">
        <v>0</v>
      </c>
      <c r="J56" s="1">
        <v>46616</v>
      </c>
      <c r="K56" s="1">
        <v>45587</v>
      </c>
      <c r="L56" s="1">
        <v>357056</v>
      </c>
      <c r="M56" s="1"/>
      <c r="N56" s="8">
        <f t="shared" si="2"/>
        <v>2476484</v>
      </c>
    </row>
    <row r="57" spans="1:14" x14ac:dyDescent="0.25">
      <c r="A57" s="11" t="s">
        <v>65</v>
      </c>
      <c r="B57" s="12">
        <v>0</v>
      </c>
      <c r="C57" s="14">
        <v>0</v>
      </c>
      <c r="D57" s="12">
        <v>8865</v>
      </c>
      <c r="E57" s="12">
        <v>24556</v>
      </c>
      <c r="F57" s="13">
        <v>31950624</v>
      </c>
      <c r="G57" s="13">
        <v>0</v>
      </c>
      <c r="H57" s="13">
        <v>0</v>
      </c>
      <c r="I57" s="13">
        <v>10602400</v>
      </c>
      <c r="J57" s="1">
        <v>17580611</v>
      </c>
      <c r="K57" s="1">
        <v>11652200</v>
      </c>
      <c r="L57" s="1">
        <v>18143792</v>
      </c>
      <c r="M57" s="1"/>
      <c r="N57" s="8">
        <f t="shared" si="2"/>
        <v>89963048</v>
      </c>
    </row>
    <row r="58" spans="1:14" x14ac:dyDescent="0.25">
      <c r="A58" s="11" t="s">
        <v>66</v>
      </c>
      <c r="B58" s="12">
        <v>3925551</v>
      </c>
      <c r="C58" s="14">
        <v>3172898</v>
      </c>
      <c r="D58" s="12">
        <v>108790</v>
      </c>
      <c r="E58" s="12">
        <v>119328</v>
      </c>
      <c r="F58" s="13">
        <v>679566</v>
      </c>
      <c r="G58" s="13">
        <v>1074909</v>
      </c>
      <c r="H58" s="13">
        <v>351686</v>
      </c>
      <c r="I58" s="13">
        <v>512124</v>
      </c>
      <c r="J58" s="1">
        <v>2581877</v>
      </c>
      <c r="K58" s="1">
        <v>363334</v>
      </c>
      <c r="L58" s="1">
        <v>1024373</v>
      </c>
      <c r="M58" s="1"/>
      <c r="N58" s="8">
        <f t="shared" si="2"/>
        <v>13914436</v>
      </c>
    </row>
    <row r="59" spans="1:14" x14ac:dyDescent="0.25">
      <c r="A59" s="11" t="s">
        <v>67</v>
      </c>
      <c r="B59" s="12">
        <v>0</v>
      </c>
      <c r="C59" s="14">
        <v>0</v>
      </c>
      <c r="D59" s="12">
        <v>0</v>
      </c>
      <c r="E59" s="12">
        <v>0</v>
      </c>
      <c r="F59" s="13">
        <v>0</v>
      </c>
      <c r="G59" s="13">
        <v>0</v>
      </c>
      <c r="H59" s="13">
        <v>0</v>
      </c>
      <c r="I59" s="13">
        <v>48970</v>
      </c>
      <c r="J59" s="1">
        <v>0</v>
      </c>
      <c r="K59" s="1">
        <v>1150004</v>
      </c>
      <c r="L59" s="1">
        <v>0</v>
      </c>
      <c r="M59" s="1"/>
      <c r="N59" s="8">
        <f t="shared" si="2"/>
        <v>1198974</v>
      </c>
    </row>
    <row r="60" spans="1:14" x14ac:dyDescent="0.25">
      <c r="A60" s="11" t="s">
        <v>68</v>
      </c>
      <c r="B60" s="12">
        <v>0</v>
      </c>
      <c r="C60" s="14">
        <v>0</v>
      </c>
      <c r="D60" s="12">
        <v>0</v>
      </c>
      <c r="E60" s="12">
        <v>0</v>
      </c>
      <c r="F60" s="13">
        <v>0</v>
      </c>
      <c r="G60" s="13">
        <v>0</v>
      </c>
      <c r="H60" s="13">
        <v>0</v>
      </c>
      <c r="I60" s="13">
        <v>0</v>
      </c>
      <c r="J60" s="1">
        <v>0</v>
      </c>
      <c r="K60" s="1">
        <v>0</v>
      </c>
      <c r="L60" s="1">
        <v>0</v>
      </c>
      <c r="M60" s="1"/>
      <c r="N60" s="8">
        <f t="shared" si="2"/>
        <v>0</v>
      </c>
    </row>
    <row r="61" spans="1:14" x14ac:dyDescent="0.25">
      <c r="A61" s="11" t="s">
        <v>69</v>
      </c>
      <c r="B61" s="12">
        <v>0</v>
      </c>
      <c r="C61" s="14">
        <v>848546</v>
      </c>
      <c r="D61" s="12">
        <v>2487</v>
      </c>
      <c r="E61" s="12">
        <v>0</v>
      </c>
      <c r="F61" s="13">
        <v>0</v>
      </c>
      <c r="G61" s="13">
        <v>1590000</v>
      </c>
      <c r="H61" s="13">
        <v>0</v>
      </c>
      <c r="I61" s="13">
        <v>1060000</v>
      </c>
      <c r="J61" s="1">
        <v>66526</v>
      </c>
      <c r="K61" s="1">
        <v>0</v>
      </c>
      <c r="L61" s="1">
        <v>0</v>
      </c>
      <c r="M61" s="1"/>
      <c r="N61" s="8">
        <f t="shared" si="2"/>
        <v>3567559</v>
      </c>
    </row>
    <row r="62" spans="1:14" x14ac:dyDescent="0.25">
      <c r="A62" s="11" t="s">
        <v>70</v>
      </c>
      <c r="B62" s="12">
        <v>0</v>
      </c>
      <c r="C62" s="14">
        <v>0</v>
      </c>
      <c r="D62" s="12">
        <v>0</v>
      </c>
      <c r="E62" s="12">
        <v>0</v>
      </c>
      <c r="F62" s="13">
        <v>0</v>
      </c>
      <c r="G62" s="13">
        <v>0</v>
      </c>
      <c r="H62" s="13">
        <v>0</v>
      </c>
      <c r="I62" s="13">
        <v>0</v>
      </c>
      <c r="J62" s="1">
        <v>0</v>
      </c>
      <c r="K62" s="1">
        <v>0</v>
      </c>
      <c r="L62" s="1">
        <v>0</v>
      </c>
      <c r="M62" s="1"/>
      <c r="N62" s="8">
        <f t="shared" si="2"/>
        <v>0</v>
      </c>
    </row>
    <row r="63" spans="1:14" x14ac:dyDescent="0.25">
      <c r="A63" s="10" t="s">
        <v>71</v>
      </c>
      <c r="B63" s="8">
        <f>SUM(B64:B67)</f>
        <v>8477662</v>
      </c>
      <c r="C63" s="8">
        <f t="shared" ref="C63:M63" si="11">SUM(C64:C67)</f>
        <v>7781805</v>
      </c>
      <c r="D63" s="8">
        <f t="shared" si="11"/>
        <v>17455427</v>
      </c>
      <c r="E63" s="8">
        <f t="shared" si="11"/>
        <v>118346572</v>
      </c>
      <c r="F63" s="8">
        <f t="shared" si="11"/>
        <v>43000528</v>
      </c>
      <c r="G63" s="8">
        <f t="shared" si="11"/>
        <v>32078467</v>
      </c>
      <c r="H63" s="8">
        <f t="shared" si="11"/>
        <v>66568814</v>
      </c>
      <c r="I63" s="8">
        <f t="shared" si="11"/>
        <v>22361805</v>
      </c>
      <c r="J63" s="8">
        <f t="shared" si="11"/>
        <v>66614913</v>
      </c>
      <c r="K63" s="8">
        <f t="shared" si="11"/>
        <v>50548019</v>
      </c>
      <c r="L63" s="8">
        <f t="shared" si="11"/>
        <v>214941033</v>
      </c>
      <c r="M63" s="8">
        <f t="shared" si="11"/>
        <v>0</v>
      </c>
      <c r="N63" s="8">
        <f t="shared" si="2"/>
        <v>648175045</v>
      </c>
    </row>
    <row r="64" spans="1:14" x14ac:dyDescent="0.25">
      <c r="A64" s="11" t="s">
        <v>72</v>
      </c>
      <c r="B64" s="12">
        <v>20662</v>
      </c>
      <c r="C64" s="14">
        <v>1067930</v>
      </c>
      <c r="D64" s="12">
        <v>797714</v>
      </c>
      <c r="E64" s="12">
        <v>0</v>
      </c>
      <c r="F64" s="13">
        <v>0</v>
      </c>
      <c r="G64" s="13">
        <v>1821564</v>
      </c>
      <c r="H64" s="13">
        <v>0</v>
      </c>
      <c r="I64" s="13">
        <v>0</v>
      </c>
      <c r="J64" s="1">
        <v>0</v>
      </c>
      <c r="K64" s="1">
        <v>0</v>
      </c>
      <c r="L64" s="1">
        <v>0</v>
      </c>
      <c r="M64" s="1"/>
      <c r="N64" s="8">
        <f t="shared" si="2"/>
        <v>3707870</v>
      </c>
    </row>
    <row r="65" spans="1:14" x14ac:dyDescent="0.25">
      <c r="A65" s="11" t="s">
        <v>73</v>
      </c>
      <c r="B65" s="12">
        <v>8457000</v>
      </c>
      <c r="C65" s="14">
        <v>6713875</v>
      </c>
      <c r="D65" s="12">
        <v>16657713</v>
      </c>
      <c r="E65" s="12">
        <v>118346572</v>
      </c>
      <c r="F65" s="12">
        <v>43000528</v>
      </c>
      <c r="G65" s="13">
        <v>30256903</v>
      </c>
      <c r="H65" s="13">
        <v>66568814</v>
      </c>
      <c r="I65" s="13">
        <v>22361805</v>
      </c>
      <c r="J65" s="1">
        <v>66614913</v>
      </c>
      <c r="K65" s="1">
        <v>50548019</v>
      </c>
      <c r="L65" s="1">
        <v>214941033</v>
      </c>
      <c r="M65" s="1"/>
      <c r="N65" s="8">
        <f t="shared" si="2"/>
        <v>644467175</v>
      </c>
    </row>
    <row r="66" spans="1:14" x14ac:dyDescent="0.25">
      <c r="A66" s="11" t="s">
        <v>74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3">
        <v>0</v>
      </c>
      <c r="J66" s="1">
        <v>0</v>
      </c>
      <c r="K66" s="1">
        <v>0</v>
      </c>
      <c r="L66" s="1">
        <v>0</v>
      </c>
      <c r="M66" s="1"/>
      <c r="N66" s="8">
        <f t="shared" si="2"/>
        <v>0</v>
      </c>
    </row>
    <row r="67" spans="1:14" ht="30" x14ac:dyDescent="0.25">
      <c r="A67" s="15" t="s">
        <v>75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3">
        <v>0</v>
      </c>
      <c r="J67" s="1">
        <v>0</v>
      </c>
      <c r="K67" s="1">
        <v>0</v>
      </c>
      <c r="L67" s="1">
        <v>0</v>
      </c>
      <c r="M67" s="1"/>
      <c r="N67" s="8">
        <f t="shared" si="2"/>
        <v>0</v>
      </c>
    </row>
    <row r="68" spans="1:14" x14ac:dyDescent="0.25">
      <c r="A68" s="10" t="s">
        <v>76</v>
      </c>
      <c r="B68" s="8">
        <f>SUM(B69:B70)</f>
        <v>0</v>
      </c>
      <c r="C68" s="8">
        <f t="shared" ref="C68:M68" si="12">SUM(C69:C70)</f>
        <v>0</v>
      </c>
      <c r="D68" s="8">
        <f t="shared" si="12"/>
        <v>0</v>
      </c>
      <c r="E68" s="8">
        <f t="shared" si="12"/>
        <v>0</v>
      </c>
      <c r="F68" s="8">
        <f t="shared" si="12"/>
        <v>0</v>
      </c>
      <c r="G68" s="8">
        <f t="shared" si="12"/>
        <v>0</v>
      </c>
      <c r="H68" s="8">
        <f t="shared" si="12"/>
        <v>0</v>
      </c>
      <c r="I68" s="8">
        <f t="shared" si="12"/>
        <v>0</v>
      </c>
      <c r="J68" s="8">
        <f t="shared" si="12"/>
        <v>0</v>
      </c>
      <c r="K68" s="8">
        <f t="shared" si="12"/>
        <v>0</v>
      </c>
      <c r="L68" s="8">
        <f t="shared" si="12"/>
        <v>0</v>
      </c>
      <c r="M68" s="8">
        <f t="shared" si="12"/>
        <v>0</v>
      </c>
      <c r="N68" s="8">
        <f t="shared" si="2"/>
        <v>0</v>
      </c>
    </row>
    <row r="69" spans="1:14" x14ac:dyDescent="0.25">
      <c r="A69" s="11" t="s">
        <v>77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">
        <v>0</v>
      </c>
      <c r="K69" s="1">
        <v>0</v>
      </c>
      <c r="L69" s="1">
        <v>0</v>
      </c>
      <c r="M69" s="1"/>
      <c r="N69" s="8">
        <f t="shared" si="2"/>
        <v>0</v>
      </c>
    </row>
    <row r="70" spans="1:14" x14ac:dyDescent="0.25">
      <c r="A70" s="11" t="s">
        <v>78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">
        <v>0</v>
      </c>
      <c r="K70" s="1">
        <v>0</v>
      </c>
      <c r="L70" s="1">
        <v>0</v>
      </c>
      <c r="M70" s="1"/>
      <c r="N70" s="8">
        <f t="shared" si="2"/>
        <v>0</v>
      </c>
    </row>
    <row r="71" spans="1:14" x14ac:dyDescent="0.25">
      <c r="A71" s="10" t="s">
        <v>79</v>
      </c>
      <c r="B71" s="8">
        <f>SUM(B72:B74)</f>
        <v>0</v>
      </c>
      <c r="C71" s="8">
        <f t="shared" ref="C71:K71" si="13">SUM(C72:C74)</f>
        <v>0</v>
      </c>
      <c r="D71" s="8">
        <f t="shared" si="13"/>
        <v>0</v>
      </c>
      <c r="E71" s="8">
        <f t="shared" si="13"/>
        <v>0</v>
      </c>
      <c r="F71" s="8">
        <f t="shared" si="13"/>
        <v>0</v>
      </c>
      <c r="G71" s="8">
        <f t="shared" si="13"/>
        <v>0</v>
      </c>
      <c r="H71" s="8">
        <f t="shared" si="13"/>
        <v>0</v>
      </c>
      <c r="I71" s="8">
        <f t="shared" si="13"/>
        <v>0</v>
      </c>
      <c r="J71" s="8">
        <f t="shared" si="13"/>
        <v>0</v>
      </c>
      <c r="K71" s="8">
        <f t="shared" si="13"/>
        <v>0</v>
      </c>
      <c r="L71" s="8">
        <f>SUM(L72:L74)</f>
        <v>0</v>
      </c>
      <c r="M71" s="8">
        <f>SUM(M72:M74)</f>
        <v>0</v>
      </c>
      <c r="N71" s="8">
        <f t="shared" si="2"/>
        <v>0</v>
      </c>
    </row>
    <row r="72" spans="1:14" x14ac:dyDescent="0.25">
      <c r="A72" s="11" t="s">
        <v>80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">
        <v>0</v>
      </c>
      <c r="K72" s="1">
        <v>0</v>
      </c>
      <c r="L72" s="1">
        <v>0</v>
      </c>
      <c r="M72" s="1"/>
      <c r="N72" s="8">
        <f t="shared" si="2"/>
        <v>0</v>
      </c>
    </row>
    <row r="73" spans="1:14" x14ac:dyDescent="0.25">
      <c r="A73" s="11" t="s">
        <v>81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">
        <v>0</v>
      </c>
      <c r="K73" s="1">
        <v>0</v>
      </c>
      <c r="L73" s="1">
        <v>0</v>
      </c>
      <c r="M73" s="1"/>
      <c r="N73" s="8">
        <f t="shared" si="2"/>
        <v>0</v>
      </c>
    </row>
    <row r="74" spans="1:14" x14ac:dyDescent="0.25">
      <c r="A74" s="11" t="s">
        <v>82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">
        <v>0</v>
      </c>
      <c r="K74" s="1">
        <v>0</v>
      </c>
      <c r="L74" s="1">
        <v>0</v>
      </c>
      <c r="M74" s="1"/>
      <c r="N74" s="8">
        <f t="shared" si="2"/>
        <v>0</v>
      </c>
    </row>
    <row r="75" spans="1:14" x14ac:dyDescent="0.25">
      <c r="A75" s="6" t="s">
        <v>83</v>
      </c>
      <c r="B75" s="7">
        <f>SUM(B76+B79+B82)</f>
        <v>68116267</v>
      </c>
      <c r="C75" s="7">
        <f t="shared" ref="C75:K75" si="14">SUM(C76+C79+C82)</f>
        <v>0</v>
      </c>
      <c r="D75" s="7">
        <f t="shared" si="14"/>
        <v>250602147</v>
      </c>
      <c r="E75" s="7">
        <f t="shared" si="14"/>
        <v>39169642</v>
      </c>
      <c r="F75" s="7">
        <f t="shared" si="14"/>
        <v>268328354</v>
      </c>
      <c r="G75" s="8">
        <f t="shared" si="14"/>
        <v>167708954</v>
      </c>
      <c r="H75" s="8">
        <f t="shared" si="14"/>
        <v>0</v>
      </c>
      <c r="I75" s="8">
        <f t="shared" si="14"/>
        <v>0</v>
      </c>
      <c r="J75" s="8">
        <f t="shared" si="14"/>
        <v>0</v>
      </c>
      <c r="K75" s="8">
        <f t="shared" si="14"/>
        <v>0</v>
      </c>
      <c r="L75" s="8">
        <f>SUM(L76+L79+L82)</f>
        <v>0</v>
      </c>
      <c r="M75" s="8">
        <f>SUM(M76+M79+M82)</f>
        <v>0</v>
      </c>
      <c r="N75" s="8">
        <f t="shared" si="2"/>
        <v>793925364</v>
      </c>
    </row>
    <row r="76" spans="1:14" x14ac:dyDescent="0.25">
      <c r="A76" s="10" t="s">
        <v>84</v>
      </c>
      <c r="B76" s="8">
        <f>SUM(B77:B78)</f>
        <v>35000</v>
      </c>
      <c r="C76" s="8">
        <f t="shared" ref="C76:K76" si="15">SUM(C77:C78)</f>
        <v>0</v>
      </c>
      <c r="D76" s="8">
        <f t="shared" si="15"/>
        <v>206228047</v>
      </c>
      <c r="E76" s="8">
        <f t="shared" si="15"/>
        <v>39169642</v>
      </c>
      <c r="F76" s="8">
        <f t="shared" si="15"/>
        <v>268328354</v>
      </c>
      <c r="G76" s="8">
        <f t="shared" si="15"/>
        <v>167708954</v>
      </c>
      <c r="H76" s="8">
        <f t="shared" si="15"/>
        <v>0</v>
      </c>
      <c r="I76" s="8">
        <f t="shared" si="15"/>
        <v>0</v>
      </c>
      <c r="J76" s="8">
        <f t="shared" si="15"/>
        <v>0</v>
      </c>
      <c r="K76" s="8">
        <f t="shared" si="15"/>
        <v>0</v>
      </c>
      <c r="L76" s="8">
        <f>SUM(L77:L78)</f>
        <v>0</v>
      </c>
      <c r="M76" s="8">
        <f>SUM(M77:M78)</f>
        <v>0</v>
      </c>
      <c r="N76" s="8">
        <f t="shared" si="2"/>
        <v>681469997</v>
      </c>
    </row>
    <row r="77" spans="1:14" x14ac:dyDescent="0.25">
      <c r="A77" s="11" t="s">
        <v>85</v>
      </c>
      <c r="B77" s="12">
        <v>35000</v>
      </c>
      <c r="C77" s="12">
        <v>0</v>
      </c>
      <c r="D77" s="12">
        <v>206228047</v>
      </c>
      <c r="E77" s="12">
        <v>39169642</v>
      </c>
      <c r="F77" s="12">
        <v>268328354</v>
      </c>
      <c r="G77" s="13">
        <v>167708954</v>
      </c>
      <c r="H77" s="12">
        <v>0</v>
      </c>
      <c r="I77" s="12">
        <v>0</v>
      </c>
      <c r="J77" s="1">
        <v>0</v>
      </c>
      <c r="K77" s="1">
        <v>0</v>
      </c>
      <c r="L77" s="1">
        <v>0</v>
      </c>
      <c r="M77" s="1"/>
      <c r="N77" s="8">
        <f t="shared" ref="N77:N83" si="16">SUM(B77:M77)</f>
        <v>681469997</v>
      </c>
    </row>
    <row r="78" spans="1:14" x14ac:dyDescent="0.25">
      <c r="A78" s="11" t="s">
        <v>86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">
        <v>0</v>
      </c>
      <c r="K78" s="1">
        <v>0</v>
      </c>
      <c r="L78" s="1">
        <v>0</v>
      </c>
      <c r="M78" s="1"/>
      <c r="N78" s="8">
        <f t="shared" si="16"/>
        <v>0</v>
      </c>
    </row>
    <row r="79" spans="1:14" x14ac:dyDescent="0.25">
      <c r="A79" s="10" t="s">
        <v>87</v>
      </c>
      <c r="B79" s="17">
        <f>SUM(B80:B81)</f>
        <v>68081267</v>
      </c>
      <c r="C79" s="17">
        <f t="shared" ref="C79:K79" si="17">SUM(C80:C81)</f>
        <v>0</v>
      </c>
      <c r="D79" s="17">
        <f t="shared" si="17"/>
        <v>44374100</v>
      </c>
      <c r="E79" s="17">
        <f t="shared" si="17"/>
        <v>0</v>
      </c>
      <c r="F79" s="17">
        <f t="shared" si="17"/>
        <v>0</v>
      </c>
      <c r="G79" s="17">
        <f t="shared" si="17"/>
        <v>0</v>
      </c>
      <c r="H79" s="17">
        <f t="shared" si="17"/>
        <v>0</v>
      </c>
      <c r="I79" s="17">
        <f t="shared" si="17"/>
        <v>0</v>
      </c>
      <c r="J79" s="17">
        <f t="shared" si="17"/>
        <v>0</v>
      </c>
      <c r="K79" s="17">
        <f t="shared" si="17"/>
        <v>0</v>
      </c>
      <c r="L79" s="17">
        <f>SUM(L80:L81)</f>
        <v>0</v>
      </c>
      <c r="M79" s="17">
        <f>SUM(M80:M81)</f>
        <v>0</v>
      </c>
      <c r="N79" s="8">
        <f t="shared" si="16"/>
        <v>112455367</v>
      </c>
    </row>
    <row r="80" spans="1:14" x14ac:dyDescent="0.25">
      <c r="A80" s="11" t="s">
        <v>88</v>
      </c>
      <c r="B80" s="14">
        <v>68081267</v>
      </c>
      <c r="C80" s="14">
        <v>0</v>
      </c>
      <c r="D80" s="14">
        <v>44374100</v>
      </c>
      <c r="E80" s="14">
        <v>0</v>
      </c>
      <c r="F80" s="14">
        <v>0</v>
      </c>
      <c r="G80" s="14">
        <v>0</v>
      </c>
      <c r="H80" s="12">
        <v>0</v>
      </c>
      <c r="I80" s="12">
        <v>0</v>
      </c>
      <c r="J80" s="1">
        <v>0</v>
      </c>
      <c r="K80" s="1">
        <v>0</v>
      </c>
      <c r="L80" s="1">
        <v>0</v>
      </c>
      <c r="M80" s="1"/>
      <c r="N80" s="8">
        <f t="shared" si="16"/>
        <v>112455367</v>
      </c>
    </row>
    <row r="81" spans="1:14" x14ac:dyDescent="0.25">
      <c r="A81" s="11" t="s">
        <v>89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">
        <v>0</v>
      </c>
      <c r="K81" s="1">
        <v>0</v>
      </c>
      <c r="L81" s="1">
        <v>0</v>
      </c>
      <c r="M81" s="1"/>
      <c r="N81" s="8">
        <f t="shared" si="16"/>
        <v>0</v>
      </c>
    </row>
    <row r="82" spans="1:14" x14ac:dyDescent="0.25">
      <c r="A82" s="10" t="s">
        <v>90</v>
      </c>
      <c r="B82" s="8">
        <f>SUM(B83)</f>
        <v>0</v>
      </c>
      <c r="C82" s="8">
        <f t="shared" ref="C82:M82" si="18">SUM(C83)</f>
        <v>0</v>
      </c>
      <c r="D82" s="8">
        <f t="shared" si="18"/>
        <v>0</v>
      </c>
      <c r="E82" s="8">
        <f t="shared" si="18"/>
        <v>0</v>
      </c>
      <c r="F82" s="8">
        <f t="shared" si="18"/>
        <v>0</v>
      </c>
      <c r="G82" s="8">
        <f t="shared" si="18"/>
        <v>0</v>
      </c>
      <c r="H82" s="8">
        <f t="shared" si="18"/>
        <v>0</v>
      </c>
      <c r="I82" s="8">
        <f t="shared" si="18"/>
        <v>0</v>
      </c>
      <c r="J82" s="8">
        <f t="shared" si="18"/>
        <v>0</v>
      </c>
      <c r="K82" s="8">
        <f t="shared" si="18"/>
        <v>0</v>
      </c>
      <c r="L82" s="8">
        <f t="shared" si="18"/>
        <v>0</v>
      </c>
      <c r="M82" s="8">
        <f t="shared" si="18"/>
        <v>0</v>
      </c>
      <c r="N82" s="8">
        <f t="shared" si="16"/>
        <v>0</v>
      </c>
    </row>
    <row r="83" spans="1:14" x14ac:dyDescent="0.25">
      <c r="A83" s="11" t="s">
        <v>91</v>
      </c>
      <c r="B83" s="12">
        <v>0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">
        <v>0</v>
      </c>
      <c r="K83" s="1">
        <v>0</v>
      </c>
      <c r="L83" s="1">
        <v>0</v>
      </c>
      <c r="M83" s="1"/>
      <c r="N83" s="8">
        <f t="shared" si="16"/>
        <v>0</v>
      </c>
    </row>
    <row r="84" spans="1:14" x14ac:dyDescent="0.25">
      <c r="A84" s="18" t="s">
        <v>92</v>
      </c>
      <c r="B84" s="19">
        <f>SUM(B10+B75)</f>
        <v>325739678</v>
      </c>
      <c r="C84" s="19">
        <f t="shared" ref="C84:M84" si="19">SUM(C10+C75)</f>
        <v>271327962</v>
      </c>
      <c r="D84" s="19">
        <f t="shared" si="19"/>
        <v>506575810</v>
      </c>
      <c r="E84" s="19">
        <f t="shared" si="19"/>
        <v>409201140</v>
      </c>
      <c r="F84" s="19">
        <f t="shared" si="19"/>
        <v>602451763</v>
      </c>
      <c r="G84" s="19">
        <f t="shared" si="19"/>
        <v>479616806</v>
      </c>
      <c r="H84" s="19">
        <f t="shared" si="19"/>
        <v>326778524</v>
      </c>
      <c r="I84" s="19">
        <f t="shared" si="19"/>
        <v>308859941</v>
      </c>
      <c r="J84" s="19">
        <f t="shared" si="19"/>
        <v>381114905</v>
      </c>
      <c r="K84" s="19">
        <f t="shared" si="19"/>
        <v>320733228</v>
      </c>
      <c r="L84" s="19">
        <f t="shared" si="19"/>
        <v>488449953</v>
      </c>
      <c r="M84" s="19">
        <f t="shared" si="19"/>
        <v>0</v>
      </c>
      <c r="N84" s="19">
        <f>SUM(N10+N75)</f>
        <v>4420849710</v>
      </c>
    </row>
    <row r="85" spans="1:14" x14ac:dyDescent="0.25">
      <c r="J85" s="1"/>
      <c r="K85" s="1"/>
      <c r="L85" s="1"/>
    </row>
    <row r="86" spans="1:14" x14ac:dyDescent="0.25">
      <c r="J86" s="1"/>
      <c r="K86" s="1"/>
      <c r="L86" s="1"/>
    </row>
    <row r="87" spans="1:14" x14ac:dyDescent="0.25">
      <c r="A87" s="20" t="s">
        <v>93</v>
      </c>
      <c r="B87" s="21"/>
      <c r="D87" s="13"/>
      <c r="E87" s="13"/>
      <c r="F87" s="13"/>
      <c r="G87" s="22"/>
      <c r="I87" s="13"/>
      <c r="J87" s="1"/>
      <c r="K87" s="27" t="s">
        <v>94</v>
      </c>
      <c r="L87" s="27"/>
      <c r="M87" s="27"/>
    </row>
    <row r="88" spans="1:14" x14ac:dyDescent="0.25">
      <c r="A88" s="20" t="s">
        <v>95</v>
      </c>
      <c r="B88" s="21"/>
      <c r="D88" s="13"/>
      <c r="E88" s="13"/>
      <c r="F88" s="13"/>
      <c r="G88" s="23"/>
      <c r="H88" s="23"/>
      <c r="I88" s="13"/>
      <c r="J88" s="1"/>
      <c r="K88" s="26" t="s">
        <v>96</v>
      </c>
      <c r="L88" s="26"/>
      <c r="M88" s="26"/>
    </row>
    <row r="89" spans="1:14" x14ac:dyDescent="0.25">
      <c r="A89" s="20" t="s">
        <v>97</v>
      </c>
      <c r="B89" s="21"/>
      <c r="D89" s="13"/>
      <c r="E89" s="13"/>
      <c r="F89" s="13"/>
      <c r="G89" s="24"/>
      <c r="H89" s="20"/>
      <c r="I89" s="13"/>
      <c r="J89" s="1"/>
      <c r="K89" s="26" t="s">
        <v>98</v>
      </c>
      <c r="L89" s="26"/>
      <c r="M89" s="26"/>
    </row>
    <row r="90" spans="1:14" x14ac:dyDescent="0.25">
      <c r="A90" s="25" t="s">
        <v>99</v>
      </c>
      <c r="D90" s="13"/>
      <c r="E90" s="13"/>
      <c r="F90" s="13"/>
      <c r="G90" s="13" t="s">
        <v>100</v>
      </c>
      <c r="H90" s="13" t="s">
        <v>100</v>
      </c>
      <c r="I90" s="13"/>
      <c r="J90" s="1"/>
      <c r="K90" s="13"/>
      <c r="L90" s="1"/>
    </row>
    <row r="91" spans="1:14" x14ac:dyDescent="0.25">
      <c r="J91" s="1"/>
      <c r="L91" s="1"/>
    </row>
    <row r="92" spans="1:14" x14ac:dyDescent="0.25">
      <c r="J92" s="1"/>
      <c r="L92" s="1"/>
    </row>
  </sheetData>
  <mergeCells count="8">
    <mergeCell ref="K88:M88"/>
    <mergeCell ref="K89:M89"/>
    <mergeCell ref="K87:M87"/>
    <mergeCell ref="A3:N3"/>
    <mergeCell ref="A4:N4"/>
    <mergeCell ref="A5:N5"/>
    <mergeCell ref="A6:N6"/>
    <mergeCell ref="A7:N7"/>
  </mergeCells>
  <pageMargins left="0.39370078740157483" right="0.39370078740157483" top="0.39370078740157483" bottom="0.39370078740157483" header="0.31496062992125984" footer="0.31496062992125984"/>
  <pageSetup scale="5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Amarilis Rosario</dc:creator>
  <cp:lastModifiedBy>Amarilis Rosario</cp:lastModifiedBy>
  <cp:lastPrinted>2022-08-10T17:03:18Z</cp:lastPrinted>
  <dcterms:created xsi:type="dcterms:W3CDTF">2022-04-12T12:20:50Z</dcterms:created>
  <dcterms:modified xsi:type="dcterms:W3CDTF">2022-12-12T14:52:15Z</dcterms:modified>
</cp:coreProperties>
</file>