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ario\Documents\"/>
    </mc:Choice>
  </mc:AlternateContent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52511" iterateDelta="1E-4"/>
</workbook>
</file>

<file path=xl/calcChain.xml><?xml version="1.0" encoding="utf-8"?>
<calcChain xmlns="http://schemas.openxmlformats.org/spreadsheetml/2006/main">
  <c r="G82" i="1" l="1"/>
  <c r="G79" i="1"/>
  <c r="G75" i="1" s="1"/>
  <c r="G71" i="1"/>
  <c r="G68" i="1"/>
  <c r="G63" i="1"/>
  <c r="G53" i="1"/>
  <c r="G46" i="1"/>
  <c r="G37" i="1"/>
  <c r="G27" i="1"/>
  <c r="G17" i="1"/>
  <c r="G11" i="1"/>
  <c r="G10" i="1" l="1"/>
  <c r="G84" i="1" s="1"/>
  <c r="F82" i="1"/>
  <c r="F79" i="1"/>
  <c r="F75" i="1" s="1"/>
  <c r="F71" i="1"/>
  <c r="F68" i="1"/>
  <c r="F63" i="1"/>
  <c r="F53" i="1"/>
  <c r="F46" i="1"/>
  <c r="F37" i="1"/>
  <c r="F27" i="1"/>
  <c r="F17" i="1"/>
  <c r="F11" i="1"/>
  <c r="F10" i="1" l="1"/>
  <c r="F84" i="1" s="1"/>
  <c r="E68" i="1"/>
  <c r="E71" i="1"/>
  <c r="E82" i="1"/>
  <c r="E79" i="1"/>
  <c r="E75" i="1" s="1"/>
  <c r="E63" i="1"/>
  <c r="E53" i="1"/>
  <c r="E46" i="1"/>
  <c r="E37" i="1"/>
  <c r="E27" i="1"/>
  <c r="E17" i="1"/>
  <c r="E11" i="1"/>
  <c r="E10" i="1" l="1"/>
  <c r="E84" i="1" s="1"/>
  <c r="D82" i="1"/>
  <c r="D79" i="1"/>
  <c r="D71" i="1"/>
  <c r="D68" i="1"/>
  <c r="D63" i="1"/>
  <c r="D53" i="1"/>
  <c r="D46" i="1"/>
  <c r="D37" i="1"/>
  <c r="D17" i="1"/>
  <c r="D27" i="1"/>
  <c r="D11" i="1"/>
  <c r="D75" i="1" l="1"/>
  <c r="D10" i="1"/>
  <c r="D84" i="1" s="1"/>
  <c r="B75" i="1"/>
  <c r="C82" i="1"/>
  <c r="C79" i="1"/>
  <c r="C75" i="1" s="1"/>
  <c r="C71" i="1"/>
  <c r="C68" i="1"/>
  <c r="C63" i="1"/>
  <c r="C53" i="1"/>
  <c r="C46" i="1"/>
  <c r="C37" i="1"/>
  <c r="C27" i="1"/>
  <c r="C17" i="1"/>
  <c r="C11" i="1"/>
  <c r="C10" i="1" l="1"/>
  <c r="C84" i="1" s="1"/>
  <c r="N83" i="1"/>
  <c r="B82" i="1"/>
  <c r="N81" i="1"/>
  <c r="N80" i="1"/>
  <c r="B79" i="1"/>
  <c r="N78" i="1"/>
  <c r="N77" i="1"/>
  <c r="N74" i="1"/>
  <c r="N73" i="1"/>
  <c r="N72" i="1"/>
  <c r="B71" i="1"/>
  <c r="N70" i="1"/>
  <c r="N69" i="1"/>
  <c r="B68" i="1"/>
  <c r="N67" i="1"/>
  <c r="N66" i="1"/>
  <c r="N65" i="1"/>
  <c r="N64" i="1"/>
  <c r="B63" i="1"/>
  <c r="N62" i="1"/>
  <c r="N61" i="1"/>
  <c r="N60" i="1"/>
  <c r="N59" i="1"/>
  <c r="N58" i="1"/>
  <c r="N57" i="1"/>
  <c r="N56" i="1"/>
  <c r="N55" i="1"/>
  <c r="N54" i="1"/>
  <c r="B53" i="1"/>
  <c r="N52" i="1"/>
  <c r="N51" i="1"/>
  <c r="N50" i="1"/>
  <c r="N49" i="1"/>
  <c r="N48" i="1"/>
  <c r="N47" i="1"/>
  <c r="B46" i="1"/>
  <c r="N45" i="1"/>
  <c r="N44" i="1"/>
  <c r="N43" i="1"/>
  <c r="N42" i="1"/>
  <c r="N41" i="1"/>
  <c r="N40" i="1"/>
  <c r="N39" i="1"/>
  <c r="N38" i="1"/>
  <c r="B37" i="1"/>
  <c r="N36" i="1"/>
  <c r="N35" i="1"/>
  <c r="N34" i="1"/>
  <c r="N33" i="1"/>
  <c r="N32" i="1"/>
  <c r="N31" i="1"/>
  <c r="N30" i="1"/>
  <c r="N29" i="1"/>
  <c r="N28" i="1"/>
  <c r="B27" i="1"/>
  <c r="N26" i="1"/>
  <c r="N25" i="1"/>
  <c r="N24" i="1"/>
  <c r="N23" i="1"/>
  <c r="N22" i="1"/>
  <c r="N21" i="1"/>
  <c r="N20" i="1"/>
  <c r="N19" i="1"/>
  <c r="N18" i="1"/>
  <c r="B17" i="1"/>
  <c r="N16" i="1"/>
  <c r="N15" i="1"/>
  <c r="N14" i="1"/>
  <c r="N13" i="1"/>
  <c r="N12" i="1"/>
  <c r="B11" i="1"/>
  <c r="B10" i="1" l="1"/>
  <c r="N82" i="1"/>
  <c r="N71" i="1"/>
  <c r="N53" i="1"/>
  <c r="N37" i="1"/>
  <c r="N79" i="1"/>
  <c r="N68" i="1"/>
  <c r="N63" i="1"/>
  <c r="N46" i="1"/>
  <c r="N27" i="1"/>
  <c r="N17" i="1"/>
  <c r="N11" i="1"/>
  <c r="N76" i="1"/>
  <c r="B84" i="1" l="1"/>
  <c r="N75" i="1"/>
  <c r="N10" i="1"/>
  <c r="N84" i="1" l="1"/>
</calcChain>
</file>

<file path=xl/sharedStrings.xml><?xml version="1.0" encoding="utf-8"?>
<sst xmlns="http://schemas.openxmlformats.org/spreadsheetml/2006/main" count="109" uniqueCount="102">
  <si>
    <t>MINISTERIO DE SALUD PUBLICA</t>
  </si>
  <si>
    <t>CORPORACION  DEL  ACUEDUCTOS  Y  ALCANTARILLADO DE  SANTIAGO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</si>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</sst>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4" fontId="6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40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4</xdr:row>
      <xdr:rowOff>76200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8" y="108857"/>
          <a:ext cx="1089027" cy="80554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workbookViewId="0">
      <selection activeCell="G80" sqref="G80"/>
    </sheetView>
  </sheetViews>
  <sheetFormatPr baseColWidth="10" defaultRowHeight="15" x14ac:dyDescent="0.25"/>
  <cols>
    <col min="1" max="1" width="72.42578125" customWidth="1"/>
    <col min="2" max="4" width="14.28515625" customWidth="1"/>
    <col min="5" max="5" width="14" customWidth="1"/>
    <col min="6" max="9" width="14.140625" customWidth="1"/>
    <col min="10" max="10" width="14.42578125" customWidth="1"/>
    <col min="11" max="11" width="14.140625" customWidth="1"/>
    <col min="12" max="12" width="14.42578125" customWidth="1"/>
    <col min="13" max="13" width="14.42578125" bestFit="1" customWidth="1"/>
    <col min="14" max="14" width="15.710937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8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8" x14ac:dyDescent="0.25">
      <c r="A5" s="29" t="s">
        <v>101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8" x14ac:dyDescent="0.25">
      <c r="A6" s="31" t="s">
        <v>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8" x14ac:dyDescent="0.2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J8" s="1"/>
      <c r="L8" s="1"/>
    </row>
    <row r="9" spans="1:14" x14ac:dyDescent="0.25">
      <c r="A9" s="2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4" t="s">
        <v>9</v>
      </c>
      <c r="G9" s="3" t="s">
        <v>10</v>
      </c>
      <c r="H9" s="4" t="s">
        <v>11</v>
      </c>
      <c r="I9" s="3" t="s">
        <v>12</v>
      </c>
      <c r="J9" s="5" t="s">
        <v>13</v>
      </c>
      <c r="K9" s="3" t="s">
        <v>14</v>
      </c>
      <c r="L9" s="5" t="s">
        <v>15</v>
      </c>
      <c r="M9" s="4" t="s">
        <v>16</v>
      </c>
      <c r="N9" s="3" t="s">
        <v>17</v>
      </c>
    </row>
    <row r="10" spans="1:14" x14ac:dyDescent="0.25">
      <c r="A10" s="6" t="s">
        <v>18</v>
      </c>
      <c r="B10" s="34">
        <f t="shared" ref="B10:G10" si="0">SUM(B11+B17+B27+B37+B46+B53+B63+B68+B71)</f>
        <v>213573907.81</v>
      </c>
      <c r="C10" s="7">
        <f t="shared" si="0"/>
        <v>259509557.44999999</v>
      </c>
      <c r="D10" s="7">
        <f t="shared" si="0"/>
        <v>263480445.90000001</v>
      </c>
      <c r="E10" s="7">
        <f t="shared" si="0"/>
        <v>289517553.67000002</v>
      </c>
      <c r="F10" s="7">
        <f t="shared" si="0"/>
        <v>293239516.30999994</v>
      </c>
      <c r="G10" s="7">
        <f t="shared" si="0"/>
        <v>425390596.11000001</v>
      </c>
      <c r="H10" s="7" t="s">
        <v>99</v>
      </c>
      <c r="I10" s="8" t="s">
        <v>99</v>
      </c>
      <c r="J10" s="8" t="s">
        <v>99</v>
      </c>
      <c r="K10" s="8" t="s">
        <v>99</v>
      </c>
      <c r="L10" s="9" t="s">
        <v>99</v>
      </c>
      <c r="M10" s="9" t="s">
        <v>99</v>
      </c>
      <c r="N10" s="8">
        <f>SUM(B10:M10)</f>
        <v>1744711577.25</v>
      </c>
    </row>
    <row r="11" spans="1:14" x14ac:dyDescent="0.25">
      <c r="A11" s="10" t="s">
        <v>19</v>
      </c>
      <c r="B11" s="8">
        <f t="shared" ref="B11:G11" si="1">SUM(B12:B16)</f>
        <v>128293232</v>
      </c>
      <c r="C11" s="8">
        <f t="shared" si="1"/>
        <v>128812709</v>
      </c>
      <c r="D11" s="8">
        <f t="shared" si="1"/>
        <v>132924602</v>
      </c>
      <c r="E11" s="8">
        <f t="shared" si="1"/>
        <v>125775807</v>
      </c>
      <c r="F11" s="8">
        <f t="shared" si="1"/>
        <v>107046691</v>
      </c>
      <c r="G11" s="8">
        <f t="shared" si="1"/>
        <v>264708440</v>
      </c>
      <c r="H11" s="8"/>
      <c r="I11" s="8"/>
      <c r="J11" s="8"/>
      <c r="K11" s="8"/>
      <c r="L11" s="9"/>
      <c r="M11" s="9"/>
      <c r="N11" s="8">
        <f>SUM(B11:M11)</f>
        <v>887561481</v>
      </c>
    </row>
    <row r="12" spans="1:14" x14ac:dyDescent="0.25">
      <c r="A12" s="11" t="s">
        <v>20</v>
      </c>
      <c r="B12" s="33">
        <v>105251423</v>
      </c>
      <c r="C12" s="33">
        <v>107809466</v>
      </c>
      <c r="D12" s="33">
        <v>112222768</v>
      </c>
      <c r="E12" s="33">
        <v>106030637</v>
      </c>
      <c r="F12" s="33">
        <v>90548270</v>
      </c>
      <c r="G12" s="33">
        <v>222277369</v>
      </c>
      <c r="H12" s="13"/>
      <c r="I12" s="13"/>
      <c r="J12" s="1"/>
      <c r="K12" s="1"/>
      <c r="L12" s="1"/>
      <c r="M12" s="1"/>
      <c r="N12" s="8">
        <f>SUM(B12:M12)</f>
        <v>744139933</v>
      </c>
    </row>
    <row r="13" spans="1:14" x14ac:dyDescent="0.25">
      <c r="A13" s="11" t="s">
        <v>21</v>
      </c>
      <c r="B13" s="33">
        <v>7545493</v>
      </c>
      <c r="C13" s="33">
        <v>6219427</v>
      </c>
      <c r="D13" s="33">
        <v>5355286</v>
      </c>
      <c r="E13" s="33">
        <v>4489461</v>
      </c>
      <c r="F13" s="33">
        <v>1362582</v>
      </c>
      <c r="G13" s="33">
        <v>10596681</v>
      </c>
      <c r="H13" s="13"/>
      <c r="I13" s="13"/>
      <c r="J13" s="1"/>
      <c r="K13" s="1"/>
      <c r="L13" s="1"/>
      <c r="M13" s="1"/>
      <c r="N13" s="8">
        <f t="shared" ref="N13:N76" si="2">SUM(B13:M13)</f>
        <v>35568930</v>
      </c>
    </row>
    <row r="14" spans="1:14" x14ac:dyDescent="0.25">
      <c r="A14" s="11" t="s">
        <v>22</v>
      </c>
      <c r="B14" s="33">
        <v>1320332</v>
      </c>
      <c r="C14" s="33">
        <v>732340</v>
      </c>
      <c r="D14" s="33">
        <v>1320332</v>
      </c>
      <c r="E14" s="33">
        <v>762500</v>
      </c>
      <c r="F14" s="33">
        <v>623333</v>
      </c>
      <c r="G14" s="33">
        <v>2839112</v>
      </c>
      <c r="H14" s="13"/>
      <c r="I14" s="13"/>
      <c r="J14" s="1"/>
      <c r="K14" s="1"/>
      <c r="L14" s="1"/>
      <c r="M14" s="1"/>
      <c r="N14" s="8">
        <f t="shared" si="2"/>
        <v>7597949</v>
      </c>
    </row>
    <row r="15" spans="1:14" x14ac:dyDescent="0.25">
      <c r="A15" s="11" t="s">
        <v>23</v>
      </c>
      <c r="B15" s="12">
        <v>0</v>
      </c>
      <c r="C15" s="12">
        <v>0</v>
      </c>
      <c r="D15" s="12">
        <v>0</v>
      </c>
      <c r="E15" s="33">
        <v>0</v>
      </c>
      <c r="F15" s="13">
        <v>0</v>
      </c>
      <c r="G15" s="13">
        <v>0</v>
      </c>
      <c r="H15" s="13"/>
      <c r="I15" s="13"/>
      <c r="J15" s="1"/>
      <c r="K15" s="1"/>
      <c r="L15" s="1"/>
      <c r="M15" s="1"/>
      <c r="N15" s="8">
        <f t="shared" si="2"/>
        <v>0</v>
      </c>
    </row>
    <row r="16" spans="1:14" x14ac:dyDescent="0.25">
      <c r="A16" s="11" t="s">
        <v>24</v>
      </c>
      <c r="B16" s="33">
        <v>14175984</v>
      </c>
      <c r="C16" s="33">
        <v>14051476</v>
      </c>
      <c r="D16" s="33">
        <v>14026216</v>
      </c>
      <c r="E16" s="33">
        <v>14493209</v>
      </c>
      <c r="F16" s="33">
        <v>14512506</v>
      </c>
      <c r="G16" s="33">
        <v>28995278</v>
      </c>
      <c r="H16" s="13"/>
      <c r="I16" s="13"/>
      <c r="J16" s="1"/>
      <c r="K16" s="1"/>
      <c r="L16" s="1"/>
      <c r="M16" s="1"/>
      <c r="N16" s="8">
        <f t="shared" si="2"/>
        <v>100254669</v>
      </c>
    </row>
    <row r="17" spans="1:14" x14ac:dyDescent="0.25">
      <c r="A17" s="10" t="s">
        <v>25</v>
      </c>
      <c r="B17" s="8">
        <f t="shared" ref="B17:G17" si="3">SUM(B18:B26)</f>
        <v>78338144.810000002</v>
      </c>
      <c r="C17" s="8">
        <f t="shared" si="3"/>
        <v>84488867.870000005</v>
      </c>
      <c r="D17" s="8">
        <f t="shared" si="3"/>
        <v>76357681.769999996</v>
      </c>
      <c r="E17" s="8">
        <f t="shared" si="3"/>
        <v>110719286.49000001</v>
      </c>
      <c r="F17" s="8">
        <f t="shared" si="3"/>
        <v>84991938.63000001</v>
      </c>
      <c r="G17" s="8">
        <f t="shared" si="3"/>
        <v>76723395.640000001</v>
      </c>
      <c r="H17" s="8"/>
      <c r="I17" s="8"/>
      <c r="J17" s="8"/>
      <c r="K17" s="8"/>
      <c r="L17" s="8"/>
      <c r="M17" s="8"/>
      <c r="N17" s="8">
        <f t="shared" si="2"/>
        <v>511619315.20999998</v>
      </c>
    </row>
    <row r="18" spans="1:14" x14ac:dyDescent="0.25">
      <c r="A18" s="11" t="s">
        <v>26</v>
      </c>
      <c r="B18" s="33">
        <v>70972763.109999999</v>
      </c>
      <c r="C18" s="33">
        <v>69970132.870000005</v>
      </c>
      <c r="D18" s="33">
        <v>61146712.609999999</v>
      </c>
      <c r="E18" s="33">
        <v>73552653.650000006</v>
      </c>
      <c r="F18" s="33">
        <v>62386361.530000001</v>
      </c>
      <c r="G18" s="33">
        <v>52852012.759999998</v>
      </c>
      <c r="H18" s="13"/>
      <c r="I18" s="13"/>
      <c r="J18" s="1"/>
      <c r="K18" s="1"/>
      <c r="L18" s="1"/>
      <c r="M18" s="1"/>
      <c r="N18" s="8">
        <f t="shared" si="2"/>
        <v>390880636.52999997</v>
      </c>
    </row>
    <row r="19" spans="1:14" x14ac:dyDescent="0.25">
      <c r="A19" s="11" t="s">
        <v>27</v>
      </c>
      <c r="B19" s="33">
        <v>953668</v>
      </c>
      <c r="C19" s="33">
        <v>134715</v>
      </c>
      <c r="D19" s="33">
        <v>4174939</v>
      </c>
      <c r="E19" s="33">
        <v>821500</v>
      </c>
      <c r="F19" s="33">
        <v>1049761.3999999999</v>
      </c>
      <c r="G19" s="33">
        <v>1209025</v>
      </c>
      <c r="H19" s="13"/>
      <c r="I19" s="13"/>
      <c r="J19" s="1"/>
      <c r="K19" s="1"/>
      <c r="L19" s="1"/>
      <c r="M19" s="1"/>
      <c r="N19" s="8">
        <f t="shared" si="2"/>
        <v>8343608.4000000004</v>
      </c>
    </row>
    <row r="20" spans="1:14" x14ac:dyDescent="0.25">
      <c r="A20" s="11" t="s">
        <v>28</v>
      </c>
      <c r="B20" s="33">
        <v>36151</v>
      </c>
      <c r="C20" s="33">
        <v>21905</v>
      </c>
      <c r="D20" s="33">
        <v>534172</v>
      </c>
      <c r="E20" s="33">
        <v>30278</v>
      </c>
      <c r="F20" s="33">
        <v>31551</v>
      </c>
      <c r="G20" s="33">
        <v>33500</v>
      </c>
      <c r="H20" s="13"/>
      <c r="I20" s="13"/>
      <c r="J20" s="1"/>
      <c r="K20" s="1"/>
      <c r="L20" s="1"/>
      <c r="M20" s="1"/>
      <c r="N20" s="8">
        <f t="shared" si="2"/>
        <v>687557</v>
      </c>
    </row>
    <row r="21" spans="1:14" x14ac:dyDescent="0.25">
      <c r="A21" s="11" t="s">
        <v>29</v>
      </c>
      <c r="B21" s="33">
        <v>6953</v>
      </c>
      <c r="C21">
        <v>640</v>
      </c>
      <c r="D21" s="33">
        <v>1740</v>
      </c>
      <c r="E21" s="33">
        <v>7724301</v>
      </c>
      <c r="F21" s="33">
        <v>900</v>
      </c>
      <c r="G21" s="33">
        <v>7040</v>
      </c>
      <c r="H21" s="13"/>
      <c r="I21" s="13"/>
      <c r="J21" s="1"/>
      <c r="K21" s="1"/>
      <c r="L21" s="1"/>
      <c r="M21" s="1"/>
      <c r="N21" s="8">
        <f t="shared" si="2"/>
        <v>7741574</v>
      </c>
    </row>
    <row r="22" spans="1:14" x14ac:dyDescent="0.25">
      <c r="A22" s="11" t="s">
        <v>30</v>
      </c>
      <c r="B22" s="33">
        <v>2227859</v>
      </c>
      <c r="C22" s="33">
        <v>7908654</v>
      </c>
      <c r="D22" s="33">
        <v>2596785</v>
      </c>
      <c r="E22" s="33">
        <v>20644930.34</v>
      </c>
      <c r="F22" s="33">
        <v>12860988.130000001</v>
      </c>
      <c r="G22" s="33">
        <v>11708699.640000001</v>
      </c>
      <c r="H22" s="13"/>
      <c r="I22" s="13"/>
      <c r="J22" s="1"/>
      <c r="K22" s="1"/>
      <c r="L22" s="1"/>
      <c r="M22" s="1"/>
      <c r="N22" s="8">
        <f t="shared" si="2"/>
        <v>57947916.109999999</v>
      </c>
    </row>
    <row r="23" spans="1:14" x14ac:dyDescent="0.25">
      <c r="A23" s="11" t="s">
        <v>31</v>
      </c>
      <c r="B23" s="12">
        <v>0</v>
      </c>
      <c r="C23" s="12">
        <v>0</v>
      </c>
      <c r="D23" s="33">
        <v>90000</v>
      </c>
      <c r="E23" s="33">
        <v>268689</v>
      </c>
      <c r="F23" s="33">
        <v>858157.78</v>
      </c>
      <c r="G23" s="33">
        <v>30000</v>
      </c>
      <c r="H23" s="13"/>
      <c r="I23" s="13"/>
      <c r="J23" s="1"/>
      <c r="K23" s="1"/>
      <c r="L23" s="1"/>
      <c r="M23" s="1"/>
      <c r="N23" s="8">
        <f t="shared" si="2"/>
        <v>1246846.78</v>
      </c>
    </row>
    <row r="24" spans="1:14" ht="30" x14ac:dyDescent="0.25">
      <c r="A24" s="15" t="s">
        <v>32</v>
      </c>
      <c r="B24" s="33">
        <v>161758.70000000001</v>
      </c>
      <c r="C24" s="33">
        <v>29396</v>
      </c>
      <c r="D24" s="33">
        <v>45410.36</v>
      </c>
      <c r="E24" s="33">
        <v>1081340.2</v>
      </c>
      <c r="F24" s="33">
        <v>1695702.87</v>
      </c>
      <c r="G24" s="33">
        <v>1635877.22</v>
      </c>
      <c r="H24" s="13"/>
      <c r="I24" s="13"/>
      <c r="J24" s="1"/>
      <c r="K24" s="1"/>
      <c r="L24" s="1"/>
      <c r="M24" s="1"/>
      <c r="N24" s="8">
        <f t="shared" si="2"/>
        <v>4649485.3499999996</v>
      </c>
    </row>
    <row r="25" spans="1:14" x14ac:dyDescent="0.25">
      <c r="A25" s="11" t="s">
        <v>33</v>
      </c>
      <c r="B25" s="33">
        <v>3642276</v>
      </c>
      <c r="C25" s="33">
        <v>6354579</v>
      </c>
      <c r="D25" s="33">
        <v>7664574.7999999998</v>
      </c>
      <c r="E25" s="33">
        <v>6342690.7999999998</v>
      </c>
      <c r="F25" s="33">
        <v>5973477.9199999999</v>
      </c>
      <c r="G25" s="33">
        <v>8303153.0199999996</v>
      </c>
      <c r="H25" s="13"/>
      <c r="I25" s="13"/>
      <c r="J25" s="1"/>
      <c r="K25" s="1"/>
      <c r="L25" s="1"/>
      <c r="M25" s="1"/>
      <c r="N25" s="8">
        <f t="shared" si="2"/>
        <v>38280751.540000007</v>
      </c>
    </row>
    <row r="26" spans="1:14" x14ac:dyDescent="0.25">
      <c r="A26" s="11" t="s">
        <v>34</v>
      </c>
      <c r="B26" s="33">
        <v>336716</v>
      </c>
      <c r="C26" s="33">
        <v>68846</v>
      </c>
      <c r="D26" s="33">
        <v>103348</v>
      </c>
      <c r="E26" s="33">
        <v>252903.5</v>
      </c>
      <c r="F26" s="33">
        <v>135038</v>
      </c>
      <c r="G26" s="33">
        <v>944088</v>
      </c>
      <c r="H26" s="13"/>
      <c r="I26" s="13"/>
      <c r="J26" s="1"/>
      <c r="K26" s="1"/>
      <c r="L26" s="1"/>
      <c r="M26" s="1"/>
      <c r="N26" s="8">
        <f t="shared" si="2"/>
        <v>1840939.5</v>
      </c>
    </row>
    <row r="27" spans="1:14" x14ac:dyDescent="0.25">
      <c r="A27" s="10" t="s">
        <v>35</v>
      </c>
      <c r="B27" s="8">
        <f t="shared" ref="B27:G27" si="4">SUM(B28:B36)</f>
        <v>3674807</v>
      </c>
      <c r="C27" s="8">
        <f t="shared" si="4"/>
        <v>4273926</v>
      </c>
      <c r="D27" s="8">
        <f t="shared" si="4"/>
        <v>28972096.530000001</v>
      </c>
      <c r="E27" s="8">
        <f t="shared" si="4"/>
        <v>15786636.4</v>
      </c>
      <c r="F27" s="8">
        <f t="shared" si="4"/>
        <v>24117194.390000001</v>
      </c>
      <c r="G27" s="8">
        <f t="shared" si="4"/>
        <v>23352363.850000001</v>
      </c>
      <c r="H27" s="8"/>
      <c r="I27" s="8"/>
      <c r="J27" s="8"/>
      <c r="K27" s="8"/>
      <c r="L27" s="8"/>
      <c r="M27" s="8"/>
      <c r="N27" s="8">
        <f t="shared" si="2"/>
        <v>100177024.16999999</v>
      </c>
    </row>
    <row r="28" spans="1:14" x14ac:dyDescent="0.25">
      <c r="A28" s="11" t="s">
        <v>36</v>
      </c>
      <c r="B28" s="12">
        <v>0</v>
      </c>
      <c r="C28" s="33">
        <v>26176</v>
      </c>
      <c r="D28" s="33">
        <v>23450.81</v>
      </c>
      <c r="E28" s="33">
        <v>390441.06</v>
      </c>
      <c r="F28" s="33">
        <v>4422</v>
      </c>
      <c r="G28" s="33">
        <v>84986</v>
      </c>
      <c r="H28" s="13"/>
      <c r="I28" s="13"/>
      <c r="J28" s="1"/>
      <c r="K28" s="1"/>
      <c r="L28" s="1"/>
      <c r="M28" s="1"/>
      <c r="N28" s="8">
        <f t="shared" si="2"/>
        <v>529475.87</v>
      </c>
    </row>
    <row r="29" spans="1:14" x14ac:dyDescent="0.25">
      <c r="A29" s="11" t="s">
        <v>37</v>
      </c>
      <c r="B29" s="33">
        <v>2862</v>
      </c>
      <c r="C29" s="33">
        <v>1110</v>
      </c>
      <c r="D29" s="33">
        <v>196205</v>
      </c>
      <c r="E29" s="33">
        <v>128365</v>
      </c>
      <c r="F29" s="33">
        <v>315414</v>
      </c>
      <c r="G29" s="33">
        <v>360285.45</v>
      </c>
      <c r="H29" s="13"/>
      <c r="I29" s="13"/>
      <c r="J29" s="1"/>
      <c r="K29" s="1"/>
      <c r="L29" s="1"/>
      <c r="M29" s="1"/>
      <c r="N29" s="8">
        <f t="shared" si="2"/>
        <v>1004241.45</v>
      </c>
    </row>
    <row r="30" spans="1:14" x14ac:dyDescent="0.25">
      <c r="A30" s="11" t="s">
        <v>38</v>
      </c>
      <c r="B30" s="33">
        <v>137636</v>
      </c>
      <c r="C30" s="33">
        <v>16187</v>
      </c>
      <c r="D30" s="33">
        <v>166421</v>
      </c>
      <c r="E30" s="33">
        <v>14792</v>
      </c>
      <c r="F30" s="33">
        <v>409876.92</v>
      </c>
      <c r="G30" s="33">
        <v>319031.8</v>
      </c>
      <c r="H30" s="13"/>
      <c r="I30" s="13"/>
      <c r="J30" s="1"/>
      <c r="K30" s="1"/>
      <c r="L30" s="1"/>
      <c r="M30" s="1"/>
      <c r="N30" s="8">
        <f t="shared" si="2"/>
        <v>1063944.72</v>
      </c>
    </row>
    <row r="31" spans="1:14" x14ac:dyDescent="0.25">
      <c r="A31" s="11" t="s">
        <v>39</v>
      </c>
      <c r="B31" s="12">
        <v>0</v>
      </c>
      <c r="C31" s="14">
        <v>0</v>
      </c>
      <c r="D31" s="33">
        <v>0</v>
      </c>
      <c r="E31" s="33">
        <v>0</v>
      </c>
      <c r="F31" s="33">
        <v>0</v>
      </c>
      <c r="G31" s="33">
        <v>0</v>
      </c>
      <c r="H31" s="13"/>
      <c r="I31" s="13"/>
      <c r="J31" s="1"/>
      <c r="K31" s="1"/>
      <c r="L31" s="1"/>
      <c r="M31" s="1"/>
      <c r="N31" s="8">
        <f t="shared" si="2"/>
        <v>0</v>
      </c>
    </row>
    <row r="32" spans="1:14" x14ac:dyDescent="0.25">
      <c r="A32" s="11" t="s">
        <v>40</v>
      </c>
      <c r="B32" s="33">
        <v>8629</v>
      </c>
      <c r="C32" s="33">
        <v>2517</v>
      </c>
      <c r="D32" s="33">
        <v>5536</v>
      </c>
      <c r="E32" s="33">
        <v>83653</v>
      </c>
      <c r="F32" s="33">
        <v>797182.4</v>
      </c>
      <c r="G32" s="33">
        <v>4824789.24</v>
      </c>
      <c r="H32" s="13"/>
      <c r="I32" s="13"/>
      <c r="J32" s="1"/>
      <c r="K32" s="1"/>
      <c r="L32" s="1"/>
      <c r="M32" s="1"/>
      <c r="N32" s="8">
        <f t="shared" si="2"/>
        <v>5722306.6400000006</v>
      </c>
    </row>
    <row r="33" spans="1:14" x14ac:dyDescent="0.25">
      <c r="A33" s="11" t="s">
        <v>41</v>
      </c>
      <c r="B33" s="33">
        <v>30405</v>
      </c>
      <c r="C33" s="33">
        <v>78967</v>
      </c>
      <c r="D33" s="33">
        <v>2697278.92</v>
      </c>
      <c r="E33" s="33">
        <v>3543989.03</v>
      </c>
      <c r="F33" s="33">
        <v>11362611.41</v>
      </c>
      <c r="G33" s="33">
        <v>3363872.5</v>
      </c>
      <c r="H33" s="13"/>
      <c r="I33" s="13"/>
      <c r="J33" s="1"/>
      <c r="K33" s="1"/>
      <c r="L33" s="1"/>
      <c r="M33" s="1"/>
      <c r="N33" s="8">
        <f t="shared" si="2"/>
        <v>21077123.859999999</v>
      </c>
    </row>
    <row r="34" spans="1:14" x14ac:dyDescent="0.25">
      <c r="A34" s="11" t="s">
        <v>42</v>
      </c>
      <c r="B34" s="33">
        <v>3365629</v>
      </c>
      <c r="C34" s="33">
        <v>3883891</v>
      </c>
      <c r="D34" s="33">
        <v>25766837.050000001</v>
      </c>
      <c r="E34" s="33">
        <v>8957321.3399999999</v>
      </c>
      <c r="F34" s="33">
        <v>8391368.8800000008</v>
      </c>
      <c r="G34" s="33">
        <v>10984647.08</v>
      </c>
      <c r="H34" s="13"/>
      <c r="I34" s="13"/>
      <c r="J34" s="1"/>
      <c r="K34" s="1"/>
      <c r="L34" s="1"/>
      <c r="M34" s="1"/>
      <c r="N34" s="8">
        <f t="shared" si="2"/>
        <v>61349694.350000001</v>
      </c>
    </row>
    <row r="35" spans="1:14" ht="30" x14ac:dyDescent="0.25">
      <c r="A35" s="16" t="s">
        <v>100</v>
      </c>
      <c r="B35" s="12">
        <v>0</v>
      </c>
      <c r="C35" s="14">
        <v>0</v>
      </c>
      <c r="D35" s="12">
        <v>0</v>
      </c>
      <c r="E35" s="12">
        <v>0</v>
      </c>
      <c r="F35" s="13">
        <v>0</v>
      </c>
      <c r="G35" s="13">
        <v>0</v>
      </c>
      <c r="H35" s="13"/>
      <c r="I35" s="13"/>
      <c r="J35" s="1"/>
      <c r="K35" s="1"/>
      <c r="L35" s="1"/>
      <c r="M35" s="1"/>
      <c r="N35" s="8">
        <f t="shared" si="2"/>
        <v>0</v>
      </c>
    </row>
    <row r="36" spans="1:14" x14ac:dyDescent="0.25">
      <c r="A36" s="11" t="s">
        <v>43</v>
      </c>
      <c r="B36" s="33">
        <v>129646</v>
      </c>
      <c r="C36" s="33">
        <v>265078</v>
      </c>
      <c r="D36" s="33">
        <v>116367.75</v>
      </c>
      <c r="E36" s="33">
        <v>2668074.9700000002</v>
      </c>
      <c r="F36" s="33">
        <v>2836318.78</v>
      </c>
      <c r="G36" s="33">
        <v>3414751.78</v>
      </c>
      <c r="H36" s="13"/>
      <c r="I36" s="13"/>
      <c r="J36" s="1"/>
      <c r="K36" s="1"/>
      <c r="L36" s="1"/>
      <c r="M36" s="1"/>
      <c r="N36" s="8">
        <f t="shared" si="2"/>
        <v>9430237.2799999993</v>
      </c>
    </row>
    <row r="37" spans="1:14" x14ac:dyDescent="0.25">
      <c r="A37" s="10" t="s">
        <v>44</v>
      </c>
      <c r="B37" s="8">
        <f t="shared" ref="B37:G37" si="5">SUM(B38:B45)</f>
        <v>1930468</v>
      </c>
      <c r="C37" s="8">
        <f t="shared" si="5"/>
        <v>1967262</v>
      </c>
      <c r="D37" s="8">
        <f t="shared" si="5"/>
        <v>1896328</v>
      </c>
      <c r="E37" s="8">
        <f t="shared" si="5"/>
        <v>3417991</v>
      </c>
      <c r="F37" s="8">
        <f t="shared" si="5"/>
        <v>2001673</v>
      </c>
      <c r="G37" s="8">
        <f t="shared" si="5"/>
        <v>3840306</v>
      </c>
      <c r="H37" s="8"/>
      <c r="I37" s="8"/>
      <c r="J37" s="8"/>
      <c r="K37" s="8"/>
      <c r="L37" s="8"/>
      <c r="M37" s="8"/>
      <c r="N37" s="8">
        <f t="shared" si="2"/>
        <v>15054028</v>
      </c>
    </row>
    <row r="38" spans="1:14" x14ac:dyDescent="0.25">
      <c r="A38" s="11" t="s">
        <v>45</v>
      </c>
      <c r="B38" s="33">
        <v>1930468</v>
      </c>
      <c r="C38" s="33">
        <v>1967262</v>
      </c>
      <c r="D38" s="33">
        <v>1896328</v>
      </c>
      <c r="E38" s="33">
        <v>3417991</v>
      </c>
      <c r="F38" s="33">
        <v>2001673</v>
      </c>
      <c r="G38" s="33">
        <v>3840306</v>
      </c>
      <c r="H38" s="13"/>
      <c r="I38" s="13"/>
      <c r="J38" s="1"/>
      <c r="K38" s="1"/>
      <c r="L38" s="1"/>
      <c r="M38" s="1"/>
      <c r="N38" s="8">
        <f t="shared" si="2"/>
        <v>15054028</v>
      </c>
    </row>
    <row r="39" spans="1:14" x14ac:dyDescent="0.25">
      <c r="A39" s="11" t="s">
        <v>46</v>
      </c>
      <c r="B39" s="12">
        <v>0</v>
      </c>
      <c r="C39" s="14">
        <v>0</v>
      </c>
      <c r="D39" s="12">
        <v>0</v>
      </c>
      <c r="E39" s="12">
        <v>0</v>
      </c>
      <c r="F39" s="12">
        <v>0</v>
      </c>
      <c r="G39" s="12">
        <v>0</v>
      </c>
      <c r="H39" s="13"/>
      <c r="I39" s="13"/>
      <c r="J39" s="1"/>
      <c r="K39" s="1"/>
      <c r="L39" s="1"/>
      <c r="M39" s="1"/>
      <c r="N39" s="8">
        <f t="shared" si="2"/>
        <v>0</v>
      </c>
    </row>
    <row r="40" spans="1:14" x14ac:dyDescent="0.25">
      <c r="A40" s="11" t="s">
        <v>47</v>
      </c>
      <c r="B40" s="12">
        <v>0</v>
      </c>
      <c r="C40" s="14">
        <v>0</v>
      </c>
      <c r="D40" s="12">
        <v>0</v>
      </c>
      <c r="E40" s="12">
        <v>0</v>
      </c>
      <c r="F40" s="12">
        <v>0</v>
      </c>
      <c r="G40" s="12">
        <v>0</v>
      </c>
      <c r="H40" s="13"/>
      <c r="I40" s="13"/>
      <c r="J40" s="1"/>
      <c r="K40" s="1"/>
      <c r="L40" s="1"/>
      <c r="M40" s="1"/>
      <c r="N40" s="8">
        <f t="shared" si="2"/>
        <v>0</v>
      </c>
    </row>
    <row r="41" spans="1:14" x14ac:dyDescent="0.25">
      <c r="A41" s="11" t="s">
        <v>48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"/>
      <c r="I41" s="1"/>
      <c r="J41" s="1"/>
      <c r="K41" s="1"/>
      <c r="L41" s="1"/>
      <c r="M41" s="1"/>
      <c r="N41" s="8">
        <f t="shared" si="2"/>
        <v>0</v>
      </c>
    </row>
    <row r="42" spans="1:14" x14ac:dyDescent="0.25">
      <c r="A42" s="11" t="s">
        <v>49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"/>
      <c r="I42" s="1"/>
      <c r="J42" s="1"/>
      <c r="K42" s="1"/>
      <c r="L42" s="1"/>
      <c r="M42" s="1"/>
      <c r="N42" s="8">
        <f t="shared" si="2"/>
        <v>0</v>
      </c>
    </row>
    <row r="43" spans="1:14" x14ac:dyDescent="0.25">
      <c r="A43" s="11" t="s">
        <v>50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"/>
      <c r="I43" s="1"/>
      <c r="J43" s="1"/>
      <c r="K43" s="1"/>
      <c r="L43" s="1"/>
      <c r="M43" s="1"/>
      <c r="N43" s="8">
        <f t="shared" si="2"/>
        <v>0</v>
      </c>
    </row>
    <row r="44" spans="1:14" x14ac:dyDescent="0.25">
      <c r="A44" s="11" t="s">
        <v>51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"/>
      <c r="I44" s="1"/>
      <c r="J44" s="1"/>
      <c r="K44" s="1"/>
      <c r="L44" s="1"/>
      <c r="M44" s="1"/>
      <c r="N44" s="8">
        <f t="shared" si="2"/>
        <v>0</v>
      </c>
    </row>
    <row r="45" spans="1:14" x14ac:dyDescent="0.25">
      <c r="A45" s="11" t="s">
        <v>52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"/>
      <c r="I45" s="1"/>
      <c r="J45" s="1"/>
      <c r="K45" s="1"/>
      <c r="L45" s="1"/>
      <c r="M45" s="1"/>
      <c r="N45" s="8">
        <f t="shared" si="2"/>
        <v>0</v>
      </c>
    </row>
    <row r="46" spans="1:14" x14ac:dyDescent="0.25">
      <c r="A46" s="10" t="s">
        <v>53</v>
      </c>
      <c r="B46" s="8">
        <f t="shared" ref="B46:G46" si="6">SUM(B47:B52)</f>
        <v>0</v>
      </c>
      <c r="C46" s="8">
        <f t="shared" si="6"/>
        <v>0</v>
      </c>
      <c r="D46" s="8">
        <f t="shared" si="6"/>
        <v>0</v>
      </c>
      <c r="E46" s="8">
        <f t="shared" si="6"/>
        <v>0</v>
      </c>
      <c r="F46" s="8">
        <f t="shared" si="6"/>
        <v>0</v>
      </c>
      <c r="G46" s="8">
        <f t="shared" si="6"/>
        <v>0</v>
      </c>
      <c r="H46" s="8"/>
      <c r="I46" s="8"/>
      <c r="J46" s="8"/>
      <c r="K46" s="8"/>
      <c r="L46" s="8"/>
      <c r="M46" s="8"/>
      <c r="N46" s="8">
        <f t="shared" si="2"/>
        <v>0</v>
      </c>
    </row>
    <row r="47" spans="1:14" x14ac:dyDescent="0.25">
      <c r="A47" s="11" t="s">
        <v>54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"/>
      <c r="I47" s="1"/>
      <c r="J47" s="1"/>
      <c r="K47" s="1"/>
      <c r="L47" s="1"/>
      <c r="M47" s="1"/>
      <c r="N47" s="8">
        <f t="shared" si="2"/>
        <v>0</v>
      </c>
    </row>
    <row r="48" spans="1:14" x14ac:dyDescent="0.25">
      <c r="A48" s="11" t="s">
        <v>55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"/>
      <c r="I48" s="1"/>
      <c r="J48" s="1"/>
      <c r="K48" s="1"/>
      <c r="L48" s="1"/>
      <c r="M48" s="1"/>
      <c r="N48" s="8">
        <f t="shared" si="2"/>
        <v>0</v>
      </c>
    </row>
    <row r="49" spans="1:14" x14ac:dyDescent="0.25">
      <c r="A49" s="11" t="s">
        <v>56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"/>
      <c r="I49" s="1"/>
      <c r="J49" s="1"/>
      <c r="K49" s="1"/>
      <c r="L49" s="1"/>
      <c r="M49" s="1"/>
      <c r="N49" s="8">
        <f t="shared" si="2"/>
        <v>0</v>
      </c>
    </row>
    <row r="50" spans="1:14" x14ac:dyDescent="0.25">
      <c r="A50" s="11" t="s">
        <v>57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"/>
      <c r="I50" s="1"/>
      <c r="J50" s="1"/>
      <c r="K50" s="1"/>
      <c r="L50" s="1"/>
      <c r="M50" s="1"/>
      <c r="N50" s="8">
        <f t="shared" si="2"/>
        <v>0</v>
      </c>
    </row>
    <row r="51" spans="1:14" x14ac:dyDescent="0.25">
      <c r="A51" s="11" t="s">
        <v>58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"/>
      <c r="I51" s="1"/>
      <c r="J51" s="1"/>
      <c r="K51" s="1"/>
      <c r="L51" s="1"/>
      <c r="M51" s="1"/>
      <c r="N51" s="8">
        <f t="shared" si="2"/>
        <v>0</v>
      </c>
    </row>
    <row r="52" spans="1:14" x14ac:dyDescent="0.25">
      <c r="A52" s="11" t="s">
        <v>59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"/>
      <c r="I52" s="1"/>
      <c r="J52" s="1"/>
      <c r="K52" s="1"/>
      <c r="L52" s="1"/>
      <c r="M52" s="1"/>
      <c r="N52" s="8">
        <f t="shared" si="2"/>
        <v>0</v>
      </c>
    </row>
    <row r="53" spans="1:14" x14ac:dyDescent="0.25">
      <c r="A53" s="10" t="s">
        <v>60</v>
      </c>
      <c r="B53" s="8">
        <f t="shared" ref="B53:G53" si="7">SUM(B54:B62)</f>
        <v>0</v>
      </c>
      <c r="C53" s="8">
        <f t="shared" si="7"/>
        <v>11387</v>
      </c>
      <c r="D53" s="8">
        <f t="shared" si="7"/>
        <v>1859319.8</v>
      </c>
      <c r="E53" s="8">
        <f t="shared" si="7"/>
        <v>408846.04</v>
      </c>
      <c r="F53" s="8">
        <f t="shared" si="7"/>
        <v>5899973.5999999996</v>
      </c>
      <c r="G53" s="8">
        <f t="shared" si="7"/>
        <v>1788759.46</v>
      </c>
      <c r="H53" s="8"/>
      <c r="I53" s="8"/>
      <c r="J53" s="8"/>
      <c r="K53" s="8"/>
      <c r="L53" s="8"/>
      <c r="M53" s="8"/>
      <c r="N53" s="8">
        <f t="shared" si="2"/>
        <v>9968285.8999999985</v>
      </c>
    </row>
    <row r="54" spans="1:14" x14ac:dyDescent="0.25">
      <c r="A54" s="11" t="s">
        <v>61</v>
      </c>
      <c r="B54" s="12">
        <v>0</v>
      </c>
      <c r="C54" s="14">
        <v>0</v>
      </c>
      <c r="D54" s="14">
        <v>141693</v>
      </c>
      <c r="E54" s="14">
        <v>2958</v>
      </c>
      <c r="F54" s="14">
        <v>239464.09</v>
      </c>
      <c r="G54" s="14">
        <v>222562.32</v>
      </c>
      <c r="H54" s="13"/>
      <c r="I54" s="13"/>
      <c r="J54" s="1"/>
      <c r="K54" s="1"/>
      <c r="L54" s="1"/>
      <c r="M54" s="1"/>
      <c r="N54" s="8">
        <f t="shared" si="2"/>
        <v>606677.40999999992</v>
      </c>
    </row>
    <row r="55" spans="1:14" x14ac:dyDescent="0.25">
      <c r="A55" s="11" t="s">
        <v>62</v>
      </c>
      <c r="B55" s="12">
        <v>0</v>
      </c>
      <c r="C55" s="14">
        <v>11387</v>
      </c>
      <c r="D55" s="12">
        <v>0</v>
      </c>
      <c r="E55" s="12">
        <v>0</v>
      </c>
      <c r="F55" s="14">
        <v>10832.4</v>
      </c>
      <c r="G55" s="14">
        <v>0</v>
      </c>
      <c r="H55" s="13"/>
      <c r="I55" s="13"/>
      <c r="J55" s="1"/>
      <c r="K55" s="1"/>
      <c r="L55" s="1"/>
      <c r="M55" s="1"/>
      <c r="N55" s="8">
        <f t="shared" si="2"/>
        <v>22219.4</v>
      </c>
    </row>
    <row r="56" spans="1:14" x14ac:dyDescent="0.25">
      <c r="A56" s="11" t="s">
        <v>63</v>
      </c>
      <c r="B56" s="12">
        <v>0</v>
      </c>
      <c r="C56" s="33">
        <v>0</v>
      </c>
      <c r="D56" s="12">
        <v>0</v>
      </c>
      <c r="E56" s="12">
        <v>0</v>
      </c>
      <c r="F56" s="14">
        <v>138214.06</v>
      </c>
      <c r="G56" s="14">
        <v>93658.97</v>
      </c>
      <c r="H56" s="13"/>
      <c r="I56" s="13"/>
      <c r="J56" s="1"/>
      <c r="K56" s="1"/>
      <c r="L56" s="1"/>
      <c r="M56" s="1"/>
      <c r="N56" s="8">
        <f t="shared" si="2"/>
        <v>231873.03</v>
      </c>
    </row>
    <row r="57" spans="1:14" x14ac:dyDescent="0.25">
      <c r="A57" s="11" t="s">
        <v>64</v>
      </c>
      <c r="B57" s="12">
        <v>0</v>
      </c>
      <c r="C57" s="14">
        <v>0</v>
      </c>
      <c r="D57" s="14">
        <v>217811</v>
      </c>
      <c r="E57" s="12">
        <v>0</v>
      </c>
      <c r="F57" s="14">
        <v>545632</v>
      </c>
      <c r="G57" s="14">
        <v>0</v>
      </c>
      <c r="H57" s="13"/>
      <c r="I57" s="13"/>
      <c r="J57" s="1"/>
      <c r="K57" s="1"/>
      <c r="L57" s="1"/>
      <c r="M57" s="1"/>
      <c r="N57" s="8">
        <f t="shared" si="2"/>
        <v>763443</v>
      </c>
    </row>
    <row r="58" spans="1:14" x14ac:dyDescent="0.25">
      <c r="A58" s="11" t="s">
        <v>65</v>
      </c>
      <c r="B58" s="12">
        <v>0</v>
      </c>
      <c r="C58" s="14">
        <v>0</v>
      </c>
      <c r="D58" s="14">
        <v>1499815.8</v>
      </c>
      <c r="E58" s="14">
        <v>405888.04</v>
      </c>
      <c r="F58" s="14">
        <v>4615831.05</v>
      </c>
      <c r="G58" s="14">
        <v>1402522.74</v>
      </c>
      <c r="H58" s="13"/>
      <c r="I58" s="13"/>
      <c r="J58" s="1"/>
      <c r="K58" s="1"/>
      <c r="L58" s="1"/>
      <c r="M58" s="1"/>
      <c r="N58" s="8">
        <f t="shared" si="2"/>
        <v>7924057.6299999999</v>
      </c>
    </row>
    <row r="59" spans="1:14" x14ac:dyDescent="0.25">
      <c r="A59" s="11" t="s">
        <v>66</v>
      </c>
      <c r="B59" s="12">
        <v>0</v>
      </c>
      <c r="C59" s="14">
        <v>0</v>
      </c>
      <c r="D59" s="12">
        <v>0</v>
      </c>
      <c r="E59" s="12">
        <v>0</v>
      </c>
      <c r="F59" s="14">
        <v>350000</v>
      </c>
      <c r="G59" s="14">
        <v>0</v>
      </c>
      <c r="H59" s="13"/>
      <c r="I59" s="13"/>
      <c r="J59" s="1"/>
      <c r="K59" s="1"/>
      <c r="L59" s="1"/>
      <c r="M59" s="1"/>
      <c r="N59" s="8">
        <f t="shared" si="2"/>
        <v>350000</v>
      </c>
    </row>
    <row r="60" spans="1:14" x14ac:dyDescent="0.25">
      <c r="A60" s="11" t="s">
        <v>67</v>
      </c>
      <c r="B60" s="12">
        <v>0</v>
      </c>
      <c r="C60" s="14">
        <v>0</v>
      </c>
      <c r="D60" s="12">
        <v>0</v>
      </c>
      <c r="E60" s="12">
        <v>0</v>
      </c>
      <c r="F60" s="13"/>
      <c r="G60" s="14">
        <v>0</v>
      </c>
      <c r="H60" s="13"/>
      <c r="I60" s="13"/>
      <c r="J60" s="1"/>
      <c r="K60" s="1"/>
      <c r="L60" s="1"/>
      <c r="M60" s="1"/>
      <c r="N60" s="8">
        <f t="shared" si="2"/>
        <v>0</v>
      </c>
    </row>
    <row r="61" spans="1:14" x14ac:dyDescent="0.25">
      <c r="A61" s="11" t="s">
        <v>68</v>
      </c>
      <c r="B61" s="12">
        <v>0</v>
      </c>
      <c r="C61" s="14">
        <v>0</v>
      </c>
      <c r="D61" s="12">
        <v>0</v>
      </c>
      <c r="E61" s="12">
        <v>0</v>
      </c>
      <c r="F61" s="13">
        <v>0</v>
      </c>
      <c r="G61" s="14">
        <v>0</v>
      </c>
      <c r="H61" s="13"/>
      <c r="I61" s="13"/>
      <c r="J61" s="1"/>
      <c r="K61" s="1"/>
      <c r="L61" s="1"/>
      <c r="M61" s="1"/>
      <c r="N61" s="8">
        <f t="shared" si="2"/>
        <v>0</v>
      </c>
    </row>
    <row r="62" spans="1:14" x14ac:dyDescent="0.25">
      <c r="A62" s="11" t="s">
        <v>69</v>
      </c>
      <c r="B62" s="12">
        <v>0</v>
      </c>
      <c r="C62" s="14">
        <v>0</v>
      </c>
      <c r="D62" s="12">
        <v>0</v>
      </c>
      <c r="E62" s="12">
        <v>0</v>
      </c>
      <c r="F62" s="13">
        <v>0</v>
      </c>
      <c r="G62" s="14">
        <v>70015.429999999993</v>
      </c>
      <c r="H62" s="13"/>
      <c r="I62" s="13"/>
      <c r="J62" s="1"/>
      <c r="K62" s="1"/>
      <c r="L62" s="1"/>
      <c r="M62" s="1"/>
      <c r="N62" s="8">
        <f t="shared" si="2"/>
        <v>70015.429999999993</v>
      </c>
    </row>
    <row r="63" spans="1:14" x14ac:dyDescent="0.25">
      <c r="A63" s="10" t="s">
        <v>70</v>
      </c>
      <c r="B63" s="8">
        <f t="shared" ref="B63:G63" si="8">SUM(B64:B67)</f>
        <v>1337256</v>
      </c>
      <c r="C63" s="8">
        <f t="shared" si="8"/>
        <v>39955405.579999998</v>
      </c>
      <c r="D63" s="8">
        <f t="shared" si="8"/>
        <v>21470417.800000001</v>
      </c>
      <c r="E63" s="8">
        <f t="shared" si="8"/>
        <v>33408986.739999998</v>
      </c>
      <c r="F63" s="8">
        <f t="shared" si="8"/>
        <v>69182045.689999998</v>
      </c>
      <c r="G63" s="8">
        <f t="shared" si="8"/>
        <v>54977331.159999996</v>
      </c>
      <c r="H63" s="8"/>
      <c r="I63" s="8"/>
      <c r="J63" s="8"/>
      <c r="K63" s="8"/>
      <c r="L63" s="8"/>
      <c r="M63" s="8"/>
      <c r="N63" s="8">
        <f t="shared" si="2"/>
        <v>220331442.97</v>
      </c>
    </row>
    <row r="64" spans="1:14" x14ac:dyDescent="0.25">
      <c r="A64" s="11" t="s">
        <v>71</v>
      </c>
      <c r="B64" s="12">
        <v>0</v>
      </c>
      <c r="C64" s="14">
        <v>0</v>
      </c>
      <c r="D64" s="12">
        <v>0</v>
      </c>
      <c r="E64" s="12">
        <v>0</v>
      </c>
      <c r="F64" s="13">
        <v>0</v>
      </c>
      <c r="G64" s="13">
        <v>0</v>
      </c>
      <c r="H64" s="13"/>
      <c r="I64" s="13"/>
      <c r="J64" s="1"/>
      <c r="K64" s="1"/>
      <c r="L64" s="1"/>
      <c r="M64" s="1"/>
      <c r="N64" s="8">
        <f t="shared" si="2"/>
        <v>0</v>
      </c>
    </row>
    <row r="65" spans="1:14" x14ac:dyDescent="0.25">
      <c r="A65" s="11" t="s">
        <v>72</v>
      </c>
      <c r="B65" s="33">
        <v>1337256</v>
      </c>
      <c r="C65" s="33">
        <v>39955405.579999998</v>
      </c>
      <c r="D65" s="33">
        <v>21470417.800000001</v>
      </c>
      <c r="E65" s="33">
        <v>33408986.739999998</v>
      </c>
      <c r="F65" s="33">
        <v>69182045.689999998</v>
      </c>
      <c r="G65" s="14">
        <v>54977331.159999996</v>
      </c>
      <c r="H65" s="13"/>
      <c r="I65" s="13"/>
      <c r="J65" s="1"/>
      <c r="K65" s="1"/>
      <c r="L65" s="1"/>
      <c r="M65" s="1"/>
      <c r="N65" s="8">
        <f t="shared" si="2"/>
        <v>220331442.97</v>
      </c>
    </row>
    <row r="66" spans="1:14" x14ac:dyDescent="0.25">
      <c r="A66" s="11" t="s">
        <v>73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/>
      <c r="I66" s="13"/>
      <c r="J66" s="1"/>
      <c r="K66" s="1"/>
      <c r="L66" s="1"/>
      <c r="M66" s="1"/>
      <c r="N66" s="8">
        <f t="shared" si="2"/>
        <v>0</v>
      </c>
    </row>
    <row r="67" spans="1:14" ht="30" x14ac:dyDescent="0.25">
      <c r="A67" s="15" t="s">
        <v>74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/>
      <c r="I67" s="13"/>
      <c r="J67" s="1"/>
      <c r="K67" s="1"/>
      <c r="L67" s="1"/>
      <c r="M67" s="1"/>
      <c r="N67" s="8">
        <f t="shared" si="2"/>
        <v>0</v>
      </c>
    </row>
    <row r="68" spans="1:14" x14ac:dyDescent="0.25">
      <c r="A68" s="10" t="s">
        <v>75</v>
      </c>
      <c r="B68" s="8">
        <f t="shared" ref="B68:G68" si="9">SUM(B69:B70)</f>
        <v>0</v>
      </c>
      <c r="C68" s="8">
        <f t="shared" si="9"/>
        <v>0</v>
      </c>
      <c r="D68" s="8">
        <f t="shared" si="9"/>
        <v>0</v>
      </c>
      <c r="E68" s="8">
        <f t="shared" si="9"/>
        <v>0</v>
      </c>
      <c r="F68" s="8">
        <f t="shared" si="9"/>
        <v>0</v>
      </c>
      <c r="G68" s="8">
        <f t="shared" si="9"/>
        <v>0</v>
      </c>
      <c r="H68" s="8"/>
      <c r="I68" s="8"/>
      <c r="J68" s="8"/>
      <c r="K68" s="8"/>
      <c r="L68" s="8"/>
      <c r="M68" s="8"/>
      <c r="N68" s="8">
        <f t="shared" si="2"/>
        <v>0</v>
      </c>
    </row>
    <row r="69" spans="1:14" x14ac:dyDescent="0.25">
      <c r="A69" s="11" t="s">
        <v>76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/>
      <c r="I69" s="12"/>
      <c r="J69" s="1"/>
      <c r="K69" s="1"/>
      <c r="L69" s="1"/>
      <c r="M69" s="1"/>
      <c r="N69" s="8">
        <f t="shared" si="2"/>
        <v>0</v>
      </c>
    </row>
    <row r="70" spans="1:14" x14ac:dyDescent="0.25">
      <c r="A70" s="11" t="s">
        <v>77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/>
      <c r="I70" s="12"/>
      <c r="J70" s="1"/>
      <c r="K70" s="1"/>
      <c r="L70" s="1"/>
      <c r="M70" s="1"/>
      <c r="N70" s="8">
        <f t="shared" si="2"/>
        <v>0</v>
      </c>
    </row>
    <row r="71" spans="1:14" x14ac:dyDescent="0.25">
      <c r="A71" s="10" t="s">
        <v>78</v>
      </c>
      <c r="B71" s="8">
        <f t="shared" ref="B71:G71" si="10">SUM(B72:B74)</f>
        <v>0</v>
      </c>
      <c r="C71" s="8">
        <f t="shared" si="10"/>
        <v>0</v>
      </c>
      <c r="D71" s="8">
        <f t="shared" si="10"/>
        <v>0</v>
      </c>
      <c r="E71" s="8">
        <f t="shared" si="10"/>
        <v>0</v>
      </c>
      <c r="F71" s="8">
        <f t="shared" si="10"/>
        <v>0</v>
      </c>
      <c r="G71" s="8">
        <f t="shared" si="10"/>
        <v>0</v>
      </c>
      <c r="H71" s="8"/>
      <c r="I71" s="8"/>
      <c r="J71" s="8"/>
      <c r="K71" s="8"/>
      <c r="L71" s="8"/>
      <c r="M71" s="8"/>
      <c r="N71" s="8">
        <f t="shared" si="2"/>
        <v>0</v>
      </c>
    </row>
    <row r="72" spans="1:14" x14ac:dyDescent="0.25">
      <c r="A72" s="11" t="s">
        <v>79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/>
      <c r="I72" s="12"/>
      <c r="J72" s="1"/>
      <c r="K72" s="1"/>
      <c r="L72" s="1"/>
      <c r="M72" s="1"/>
      <c r="N72" s="8">
        <f t="shared" si="2"/>
        <v>0</v>
      </c>
    </row>
    <row r="73" spans="1:14" x14ac:dyDescent="0.25">
      <c r="A73" s="11" t="s">
        <v>80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/>
      <c r="I73" s="12"/>
      <c r="J73" s="1"/>
      <c r="K73" s="1"/>
      <c r="L73" s="1"/>
      <c r="M73" s="1"/>
      <c r="N73" s="8">
        <f t="shared" si="2"/>
        <v>0</v>
      </c>
    </row>
    <row r="74" spans="1:14" x14ac:dyDescent="0.25">
      <c r="A74" s="11" t="s">
        <v>81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/>
      <c r="I74" s="12"/>
      <c r="J74" s="1"/>
      <c r="K74" s="1"/>
      <c r="L74" s="1"/>
      <c r="M74" s="1"/>
      <c r="N74" s="8">
        <f t="shared" si="2"/>
        <v>0</v>
      </c>
    </row>
    <row r="75" spans="1:14" x14ac:dyDescent="0.25">
      <c r="A75" s="6" t="s">
        <v>82</v>
      </c>
      <c r="B75" s="7">
        <f t="shared" ref="B75:G75" si="11">SUM(B76+B79+B82)</f>
        <v>0</v>
      </c>
      <c r="C75" s="7">
        <f t="shared" si="11"/>
        <v>20918612.48</v>
      </c>
      <c r="D75" s="7">
        <f t="shared" si="11"/>
        <v>35851608.469999999</v>
      </c>
      <c r="E75" s="7">
        <f t="shared" si="11"/>
        <v>32468223.239999998</v>
      </c>
      <c r="F75" s="7">
        <f t="shared" si="11"/>
        <v>8901840.6999999993</v>
      </c>
      <c r="G75" s="7">
        <f t="shared" si="11"/>
        <v>1303966.1499999999</v>
      </c>
      <c r="H75" s="8"/>
      <c r="I75" s="8"/>
      <c r="J75" s="8"/>
      <c r="K75" s="8"/>
      <c r="L75" s="8"/>
      <c r="M75" s="8"/>
      <c r="N75" s="8">
        <f t="shared" si="2"/>
        <v>99444251.040000007</v>
      </c>
    </row>
    <row r="76" spans="1:14" x14ac:dyDescent="0.25">
      <c r="A76" s="10" t="s">
        <v>83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/>
      <c r="I76" s="8"/>
      <c r="J76" s="8"/>
      <c r="K76" s="8"/>
      <c r="L76" s="8"/>
      <c r="M76" s="8"/>
      <c r="N76" s="8">
        <f t="shared" si="2"/>
        <v>0</v>
      </c>
    </row>
    <row r="77" spans="1:14" x14ac:dyDescent="0.25">
      <c r="A77" s="11" t="s">
        <v>84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/>
      <c r="I77" s="12"/>
      <c r="J77" s="1"/>
      <c r="K77" s="1"/>
      <c r="L77" s="1"/>
      <c r="M77" s="1"/>
      <c r="N77" s="8">
        <f t="shared" ref="N77:N83" si="12">SUM(B77:M77)</f>
        <v>0</v>
      </c>
    </row>
    <row r="78" spans="1:14" x14ac:dyDescent="0.25">
      <c r="A78" s="11" t="s">
        <v>85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/>
      <c r="I78" s="12"/>
      <c r="J78" s="1"/>
      <c r="K78" s="1"/>
      <c r="L78" s="1"/>
      <c r="M78" s="1"/>
      <c r="N78" s="8">
        <f t="shared" si="12"/>
        <v>0</v>
      </c>
    </row>
    <row r="79" spans="1:14" x14ac:dyDescent="0.25">
      <c r="A79" s="10" t="s">
        <v>86</v>
      </c>
      <c r="B79" s="17">
        <f t="shared" ref="B79:G79" si="13">SUM(B80:B81)</f>
        <v>0</v>
      </c>
      <c r="C79" s="17">
        <f t="shared" si="13"/>
        <v>20918612.48</v>
      </c>
      <c r="D79" s="17">
        <f t="shared" si="13"/>
        <v>35851608.469999999</v>
      </c>
      <c r="E79" s="17">
        <f t="shared" si="13"/>
        <v>32468223.239999998</v>
      </c>
      <c r="F79" s="17">
        <f t="shared" si="13"/>
        <v>8901840.6999999993</v>
      </c>
      <c r="G79" s="17">
        <f t="shared" si="13"/>
        <v>1303966.1499999999</v>
      </c>
      <c r="H79" s="17"/>
      <c r="I79" s="17"/>
      <c r="J79" s="17"/>
      <c r="K79" s="17"/>
      <c r="L79" s="17"/>
      <c r="M79" s="17"/>
      <c r="N79" s="8">
        <f t="shared" si="12"/>
        <v>99444251.040000007</v>
      </c>
    </row>
    <row r="80" spans="1:14" x14ac:dyDescent="0.25">
      <c r="A80" s="11" t="s">
        <v>87</v>
      </c>
      <c r="B80" s="14">
        <v>0</v>
      </c>
      <c r="C80" s="33">
        <v>20918612.48</v>
      </c>
      <c r="D80" s="33">
        <v>35851608.469999999</v>
      </c>
      <c r="E80" s="33">
        <v>32468223.239999998</v>
      </c>
      <c r="F80" s="33">
        <v>8901840.6999999993</v>
      </c>
      <c r="G80" s="33">
        <v>1303966.1499999999</v>
      </c>
      <c r="H80" s="12"/>
      <c r="I80" s="12"/>
      <c r="J80" s="1"/>
      <c r="K80" s="1"/>
      <c r="L80" s="1"/>
      <c r="M80" s="1"/>
      <c r="N80" s="8">
        <f t="shared" si="12"/>
        <v>99444251.040000007</v>
      </c>
    </row>
    <row r="81" spans="1:14" x14ac:dyDescent="0.25">
      <c r="A81" s="11" t="s">
        <v>88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/>
      <c r="I81" s="12"/>
      <c r="J81" s="1"/>
      <c r="K81" s="1"/>
      <c r="L81" s="1"/>
      <c r="M81" s="1"/>
      <c r="N81" s="8">
        <f t="shared" si="12"/>
        <v>0</v>
      </c>
    </row>
    <row r="82" spans="1:14" x14ac:dyDescent="0.25">
      <c r="A82" s="10" t="s">
        <v>89</v>
      </c>
      <c r="B82" s="8">
        <f t="shared" ref="B82:G82" si="14">SUM(B83)</f>
        <v>0</v>
      </c>
      <c r="C82" s="8">
        <f t="shared" si="14"/>
        <v>0</v>
      </c>
      <c r="D82" s="8">
        <f t="shared" si="14"/>
        <v>0</v>
      </c>
      <c r="E82" s="8">
        <f t="shared" si="14"/>
        <v>0</v>
      </c>
      <c r="F82" s="8">
        <f t="shared" si="14"/>
        <v>0</v>
      </c>
      <c r="G82" s="8">
        <f t="shared" si="14"/>
        <v>0</v>
      </c>
      <c r="H82" s="8"/>
      <c r="I82" s="8"/>
      <c r="J82" s="8"/>
      <c r="K82" s="8"/>
      <c r="L82" s="8"/>
      <c r="M82" s="8"/>
      <c r="N82" s="8">
        <f t="shared" si="12"/>
        <v>0</v>
      </c>
    </row>
    <row r="83" spans="1:14" x14ac:dyDescent="0.25">
      <c r="A83" s="11" t="s">
        <v>90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/>
      <c r="I83" s="12"/>
      <c r="J83" s="1"/>
      <c r="K83" s="1"/>
      <c r="L83" s="1"/>
      <c r="M83" s="1"/>
      <c r="N83" s="8">
        <f t="shared" si="12"/>
        <v>0</v>
      </c>
    </row>
    <row r="84" spans="1:14" x14ac:dyDescent="0.25">
      <c r="A84" s="18" t="s">
        <v>91</v>
      </c>
      <c r="B84" s="19">
        <f t="shared" ref="B84:G84" si="15">SUM(B10+B75)</f>
        <v>213573907.81</v>
      </c>
      <c r="C84" s="19">
        <f t="shared" si="15"/>
        <v>280428169.93000001</v>
      </c>
      <c r="D84" s="19">
        <f t="shared" si="15"/>
        <v>299332054.37</v>
      </c>
      <c r="E84" s="19">
        <f t="shared" si="15"/>
        <v>321985776.91000003</v>
      </c>
      <c r="F84" s="19">
        <f t="shared" si="15"/>
        <v>302141357.00999993</v>
      </c>
      <c r="G84" s="19">
        <f t="shared" si="15"/>
        <v>426694562.25999999</v>
      </c>
      <c r="H84" s="19"/>
      <c r="I84" s="19"/>
      <c r="J84" s="19"/>
      <c r="K84" s="19"/>
      <c r="L84" s="19"/>
      <c r="M84" s="19"/>
      <c r="N84" s="19">
        <f>SUM(N10+N75)</f>
        <v>1844155828.29</v>
      </c>
    </row>
    <row r="85" spans="1:14" x14ac:dyDescent="0.25">
      <c r="J85" s="1"/>
      <c r="K85" s="1"/>
      <c r="L85" s="1"/>
    </row>
    <row r="86" spans="1:14" x14ac:dyDescent="0.25">
      <c r="J86" s="1"/>
      <c r="K86" s="1"/>
      <c r="L86" s="1"/>
    </row>
    <row r="87" spans="1:14" x14ac:dyDescent="0.25">
      <c r="A87" s="20" t="s">
        <v>92</v>
      </c>
      <c r="B87" s="21"/>
      <c r="D87" s="13"/>
      <c r="E87" s="13"/>
      <c r="F87" s="13"/>
      <c r="G87" s="22"/>
      <c r="I87" s="13"/>
      <c r="J87" s="1"/>
      <c r="K87" s="27" t="s">
        <v>93</v>
      </c>
      <c r="L87" s="27"/>
      <c r="M87" s="27"/>
    </row>
    <row r="88" spans="1:14" x14ac:dyDescent="0.25">
      <c r="A88" s="20" t="s">
        <v>94</v>
      </c>
      <c r="B88" s="21"/>
      <c r="D88" s="13"/>
      <c r="E88" s="13"/>
      <c r="F88" s="13"/>
      <c r="G88" s="23"/>
      <c r="H88" s="23"/>
      <c r="I88" s="13"/>
      <c r="J88" s="1"/>
      <c r="K88" s="26" t="s">
        <v>95</v>
      </c>
      <c r="L88" s="26"/>
      <c r="M88" s="26"/>
    </row>
    <row r="89" spans="1:14" x14ac:dyDescent="0.25">
      <c r="A89" s="20" t="s">
        <v>96</v>
      </c>
      <c r="B89" s="21"/>
      <c r="D89" s="13"/>
      <c r="E89" s="13"/>
      <c r="F89" s="13"/>
      <c r="G89" s="24"/>
      <c r="H89" s="20"/>
      <c r="I89" s="13"/>
      <c r="J89" s="1"/>
      <c r="K89" s="26" t="s">
        <v>97</v>
      </c>
      <c r="L89" s="26"/>
      <c r="M89" s="26"/>
    </row>
    <row r="90" spans="1:14" x14ac:dyDescent="0.25">
      <c r="A90" s="25" t="s">
        <v>98</v>
      </c>
      <c r="D90" s="13"/>
      <c r="E90" s="13"/>
      <c r="F90" s="13"/>
      <c r="G90" s="13" t="s">
        <v>99</v>
      </c>
      <c r="H90" s="13" t="s">
        <v>99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</sheetData>
  <mergeCells count="8">
    <mergeCell ref="K88:M88"/>
    <mergeCell ref="K89:M89"/>
    <mergeCell ref="K87:M87"/>
    <mergeCell ref="A3:N3"/>
    <mergeCell ref="A4:N4"/>
    <mergeCell ref="A5:N5"/>
    <mergeCell ref="A6:N6"/>
    <mergeCell ref="A7:N7"/>
  </mergeCells>
  <pageMargins left="0.39370078740157483" right="0.39370078740157483" top="0.39370078740157483" bottom="0.39370078740157483" header="0.31496062992125984" footer="0.31496062992125984"/>
  <pageSetup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Amarilis Rosario</cp:lastModifiedBy>
  <cp:lastPrinted>2022-08-10T17:03:18Z</cp:lastPrinted>
  <dcterms:created xsi:type="dcterms:W3CDTF">2022-04-12T12:20:50Z</dcterms:created>
  <dcterms:modified xsi:type="dcterms:W3CDTF">2023-07-20T16:12:32Z</dcterms:modified>
</cp:coreProperties>
</file>